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defaultThemeVersion="124226"/>
  <mc:AlternateContent xmlns:mc="http://schemas.openxmlformats.org/markup-compatibility/2006">
    <mc:Choice Requires="x15">
      <x15ac:absPath xmlns:x15ac="http://schemas.microsoft.com/office/spreadsheetml/2010/11/ac" url="D:\SMV\Reglemente SMV\"/>
    </mc:Choice>
  </mc:AlternateContent>
  <xr:revisionPtr revIDLastSave="0" documentId="13_ncr:1_{156326E1-7519-4242-AA0D-5923609E9072}" xr6:coauthVersionLast="47" xr6:coauthVersionMax="47" xr10:uidLastSave="{00000000-0000-0000-0000-000000000000}"/>
  <bookViews>
    <workbookView xWindow="-120" yWindow="-120" windowWidth="29040" windowHeight="15720" tabRatio="893" xr2:uid="{00000000-000D-0000-FFFF-FFFF00000000}"/>
  </bookViews>
  <sheets>
    <sheet name="Abrechnung" sheetId="2" r:id="rId1"/>
    <sheet name="1. Jurymitglied" sheetId="4" r:id="rId2"/>
    <sheet name="2. Jurymitglied" sheetId="13" r:id="rId3"/>
    <sheet name="3. Jurymitglied" sheetId="12" r:id="rId4"/>
    <sheet name="Wettbewerbsleiter" sheetId="11" r:id="rId5"/>
    <sheet name="1. Punktrichter" sheetId="10" r:id="rId6"/>
    <sheet name="2. Punktrichter" sheetId="9" r:id="rId7"/>
    <sheet name="3. Punktrichter" sheetId="8" r:id="rId8"/>
    <sheet name="4. Punktrichter" sheetId="7" r:id="rId9"/>
    <sheet name="5. Punktrichter" sheetId="6" r:id="rId10"/>
    <sheet name="6. Punktrichter" sheetId="5" r:id="rId11"/>
    <sheet name="BasisDaten" sheetId="3" r:id="rId12"/>
  </sheets>
  <definedNames>
    <definedName name="_xlnm._FilterDatabase" localSheetId="11" hidden="1">BasisDaten!#REF!</definedName>
    <definedName name="Anlass">Abrechnung!$G$6</definedName>
    <definedName name="Auslandpauschale">BasisDaten!$F$6</definedName>
    <definedName name="Datum">Abrechnung!$Q$6</definedName>
    <definedName name="_xlnm.Print_Area" localSheetId="1">'1. Jurymitglied'!$A$1:$I$53</definedName>
    <definedName name="_xlnm.Print_Area" localSheetId="5">'1. Punktrichter'!$A$1:$I$53</definedName>
    <definedName name="_xlnm.Print_Area" localSheetId="2">'2. Jurymitglied'!$A$1:$I$53</definedName>
    <definedName name="_xlnm.Print_Area" localSheetId="6">'2. Punktrichter'!$A$1:$I$53</definedName>
    <definedName name="_xlnm.Print_Area" localSheetId="3">'3. Jurymitglied'!$A$1:$I$53</definedName>
    <definedName name="_xlnm.Print_Area" localSheetId="7">'3. Punktrichter'!$A$1:$I$53</definedName>
    <definedName name="_xlnm.Print_Area" localSheetId="8">'4. Punktrichter'!$A$1:$I$53</definedName>
    <definedName name="_xlnm.Print_Area" localSheetId="9">'5. Punktrichter'!$A$1:$I$53</definedName>
    <definedName name="_xlnm.Print_Area" localSheetId="10">'6. Punktrichter'!$A$1:$I$53</definedName>
    <definedName name="_xlnm.Print_Area" localSheetId="0">Abrechnung!$A$1:$V$53</definedName>
    <definedName name="_xlnm.Print_Area" localSheetId="4">Wettbewerbsleiter!$A$1:$I$53</definedName>
    <definedName name="Fachkommission">OFFSET(BasisDaten!$C$2:$C$20,0,0,COUNTA(BasisDaten!$C$2:$C$20),1)</definedName>
    <definedName name="fachmesse">Abrechnung!$B$2</definedName>
    <definedName name="HotelErsatz">BasisDaten!$F$5</definedName>
    <definedName name="jury">OFFSET(BasisDaten!#REF!,0,0,COUNTA(BasisDaten!#REF!),1)</definedName>
    <definedName name="kmErsatz">BasisDaten!$F$2</definedName>
    <definedName name="kmEsatz">BasisDaten!$F$2</definedName>
    <definedName name="MahlzeitErsatz">BasisDaten!$F$3</definedName>
    <definedName name="Modellflugplatz">Abrechnung!$H$8</definedName>
    <definedName name="Punkt">OFFSET(BasisDaten!#REF!,0,0,COUNTA(BasisDaten!#REF!),1)</definedName>
    <definedName name="Reisepauschale">BasisDaten!$F$6</definedName>
    <definedName name="Sparte">Abrechnung!$B$6</definedName>
    <definedName name="SpeisenErsatz">BasisDaten!$F$3</definedName>
    <definedName name="Verein">Abrechnung!$B$8</definedName>
    <definedName name="Wettbe">OFFSET(BasisDaten!#REF!,0,0,COUNTA(BasisDaten!#REF!),1)</definedName>
    <definedName name="Wettbewerbsleiter">Abrechnung!$D$19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9" i="2" l="1"/>
  <c r="T13" i="2"/>
  <c r="T31" i="2"/>
  <c r="T29" i="2"/>
  <c r="T27" i="2"/>
  <c r="T25" i="2"/>
  <c r="T23" i="2"/>
  <c r="T21" i="2"/>
  <c r="T17" i="2"/>
  <c r="T15" i="2"/>
  <c r="P13" i="2"/>
  <c r="P15" i="2"/>
  <c r="P17" i="2"/>
  <c r="P19" i="2"/>
  <c r="P21" i="2"/>
  <c r="P23" i="2"/>
  <c r="P25" i="2"/>
  <c r="P27" i="2"/>
  <c r="P29" i="2"/>
  <c r="A31" i="2"/>
  <c r="A29" i="2"/>
  <c r="A27" i="2"/>
  <c r="A25" i="2"/>
  <c r="A23" i="2"/>
  <c r="A21" i="2"/>
  <c r="A19" i="2"/>
  <c r="A17" i="2"/>
  <c r="A15" i="2"/>
  <c r="A13" i="2"/>
  <c r="P31" i="2"/>
  <c r="R31" i="2"/>
  <c r="R29" i="2"/>
  <c r="R27" i="2"/>
  <c r="R25" i="2"/>
  <c r="R23" i="2"/>
  <c r="R21" i="2"/>
  <c r="R17" i="2"/>
  <c r="R15" i="2"/>
  <c r="G44" i="8"/>
  <c r="G44" i="7"/>
  <c r="G44" i="6"/>
  <c r="G44" i="5"/>
  <c r="G44" i="9"/>
  <c r="G44" i="10"/>
  <c r="G44" i="11"/>
  <c r="G44" i="12"/>
  <c r="G44" i="13"/>
  <c r="R13" i="2"/>
  <c r="G44" i="4"/>
  <c r="B31" i="2"/>
  <c r="B29" i="2"/>
  <c r="B27" i="2"/>
  <c r="B25" i="2"/>
  <c r="B23" i="2"/>
  <c r="B21" i="2"/>
  <c r="B19" i="2"/>
  <c r="B17" i="2"/>
  <c r="B15" i="2"/>
  <c r="G38" i="5"/>
  <c r="N31" i="2" s="1"/>
  <c r="G38" i="6"/>
  <c r="N29" i="2" s="1"/>
  <c r="G38" i="7"/>
  <c r="N27" i="2" s="1"/>
  <c r="G38" i="8"/>
  <c r="N25" i="2" s="1"/>
  <c r="G38" i="9"/>
  <c r="N23" i="2" s="1"/>
  <c r="G38" i="10"/>
  <c r="N21" i="2" s="1"/>
  <c r="G38" i="11"/>
  <c r="N19" i="2" s="1"/>
  <c r="G38" i="12"/>
  <c r="N17" i="2" s="1"/>
  <c r="G38" i="13"/>
  <c r="N15" i="2" s="1"/>
  <c r="G32" i="5"/>
  <c r="L31" i="2" s="1"/>
  <c r="G32" i="6"/>
  <c r="L29" i="2" s="1"/>
  <c r="G32" i="7"/>
  <c r="L27" i="2" s="1"/>
  <c r="G32" i="8"/>
  <c r="L25" i="2" s="1"/>
  <c r="G32" i="9"/>
  <c r="L23" i="2" s="1"/>
  <c r="G32" i="10"/>
  <c r="L21" i="2" s="1"/>
  <c r="G32" i="11"/>
  <c r="L19" i="2" s="1"/>
  <c r="J31" i="2"/>
  <c r="J29" i="2"/>
  <c r="J27" i="2"/>
  <c r="J25" i="2"/>
  <c r="J23" i="2"/>
  <c r="J21" i="2"/>
  <c r="J19" i="2"/>
  <c r="J17" i="2"/>
  <c r="J15" i="2"/>
  <c r="A52" i="5"/>
  <c r="E21" i="5"/>
  <c r="D31" i="2" s="1"/>
  <c r="G26" i="5"/>
  <c r="H31" i="2" s="1"/>
  <c r="H21" i="5"/>
  <c r="A52" i="6"/>
  <c r="E21" i="6"/>
  <c r="G21" i="6" s="1"/>
  <c r="G26" i="6"/>
  <c r="H29" i="2" s="1"/>
  <c r="H21" i="6"/>
  <c r="A52" i="7"/>
  <c r="E21" i="7"/>
  <c r="G21" i="7" s="1"/>
  <c r="F27" i="2" s="1"/>
  <c r="G26" i="7"/>
  <c r="H27" i="2" s="1"/>
  <c r="H21" i="7"/>
  <c r="A52" i="8"/>
  <c r="E21" i="8"/>
  <c r="D25" i="2" s="1"/>
  <c r="G26" i="8"/>
  <c r="H25" i="2" s="1"/>
  <c r="H21" i="8"/>
  <c r="A52" i="9"/>
  <c r="E21" i="9"/>
  <c r="D23" i="2" s="1"/>
  <c r="G26" i="9"/>
  <c r="H23" i="2" s="1"/>
  <c r="H21" i="9"/>
  <c r="A52" i="10"/>
  <c r="E21" i="10"/>
  <c r="D21" i="2" s="1"/>
  <c r="G26" i="10"/>
  <c r="H21" i="2" s="1"/>
  <c r="H21" i="10"/>
  <c r="A52" i="11"/>
  <c r="E21" i="11"/>
  <c r="D19" i="2" s="1"/>
  <c r="G26" i="11"/>
  <c r="H19" i="2" s="1"/>
  <c r="H21" i="11"/>
  <c r="G26" i="12"/>
  <c r="H17" i="2" s="1"/>
  <c r="A52" i="12"/>
  <c r="E21" i="12"/>
  <c r="D17" i="2" s="1"/>
  <c r="G32" i="12"/>
  <c r="L17" i="2" s="1"/>
  <c r="H21" i="12"/>
  <c r="G26" i="13"/>
  <c r="H15" i="2" s="1"/>
  <c r="G32" i="4"/>
  <c r="L13" i="2" s="1"/>
  <c r="G38" i="4"/>
  <c r="N13" i="2" s="1"/>
  <c r="A52" i="13"/>
  <c r="A51" i="13"/>
  <c r="E21" i="13"/>
  <c r="G21" i="13" s="1"/>
  <c r="G32" i="13"/>
  <c r="L15" i="2" s="1"/>
  <c r="H21" i="13"/>
  <c r="E21" i="4"/>
  <c r="G21" i="4" s="1"/>
  <c r="F13" i="2" s="1"/>
  <c r="G26" i="4"/>
  <c r="H13" i="2" s="1"/>
  <c r="H21" i="4"/>
  <c r="J13" i="2"/>
  <c r="A52" i="4"/>
  <c r="B13" i="2"/>
  <c r="A51" i="2"/>
  <c r="A52" i="2"/>
  <c r="A53" i="2"/>
  <c r="T19" i="2" l="1"/>
  <c r="V13" i="2"/>
  <c r="V27" i="2"/>
  <c r="G47" i="6"/>
  <c r="G47" i="7"/>
  <c r="G21" i="8"/>
  <c r="G21" i="10"/>
  <c r="G47" i="13"/>
  <c r="G21" i="9"/>
  <c r="D27" i="2"/>
  <c r="G21" i="5"/>
  <c r="G47" i="5" s="1"/>
  <c r="G21" i="11"/>
  <c r="G21" i="12"/>
  <c r="P35" i="2"/>
  <c r="D15" i="2"/>
  <c r="F15" i="2"/>
  <c r="J35" i="2"/>
  <c r="G47" i="4"/>
  <c r="D13" i="2"/>
  <c r="L35" i="2"/>
  <c r="N35" i="2"/>
  <c r="F29" i="2"/>
  <c r="V29" i="2" s="1"/>
  <c r="H35" i="2"/>
  <c r="D29" i="2"/>
  <c r="V15" i="2" l="1"/>
  <c r="T35" i="2"/>
  <c r="F25" i="2"/>
  <c r="G47" i="8"/>
  <c r="V25" i="2"/>
  <c r="F23" i="2"/>
  <c r="V23" i="2" s="1"/>
  <c r="G47" i="9"/>
  <c r="F21" i="2"/>
  <c r="V21" i="2" s="1"/>
  <c r="G47" i="10"/>
  <c r="F19" i="2"/>
  <c r="V19" i="2" s="1"/>
  <c r="G47" i="11"/>
  <c r="F17" i="2"/>
  <c r="G47" i="12"/>
  <c r="V17" i="2"/>
  <c r="F31" i="2"/>
  <c r="V31" i="2" s="1"/>
  <c r="D35" i="2"/>
  <c r="V37" i="2" l="1"/>
  <c r="F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100-000001000000}">
      <text>
        <r>
          <rPr>
            <b/>
            <sz val="8"/>
            <color indexed="81"/>
            <rFont val="Tahoma"/>
          </rPr>
          <t>Für die Pauschale ein  P anstatt Km eingeben</t>
        </r>
        <r>
          <rPr>
            <sz val="8"/>
            <color indexed="81"/>
            <rFont val="Tahoma"/>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A00-000001000000}">
      <text>
        <r>
          <rPr>
            <b/>
            <sz val="8"/>
            <color indexed="81"/>
            <rFont val="Tahoma"/>
          </rPr>
          <t>Für die Pauschale ein  P anstatt Km eingeben</t>
        </r>
        <r>
          <rPr>
            <sz val="8"/>
            <color indexed="81"/>
            <rFont val="Tahoma"/>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200-000001000000}">
      <text>
        <r>
          <rPr>
            <b/>
            <sz val="8"/>
            <color indexed="81"/>
            <rFont val="Tahoma"/>
          </rPr>
          <t>Für die Pauschale ein  P anstatt Km eingeben</t>
        </r>
        <r>
          <rPr>
            <sz val="8"/>
            <color indexed="81"/>
            <rFont val="Tahoma"/>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300-000001000000}">
      <text>
        <r>
          <rPr>
            <b/>
            <sz val="8"/>
            <color indexed="81"/>
            <rFont val="Tahoma"/>
          </rPr>
          <t>Für die Pauschale ein  P anstatt Km eingeben</t>
        </r>
        <r>
          <rPr>
            <sz val="8"/>
            <color indexed="81"/>
            <rFont val="Tahoma"/>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400-000001000000}">
      <text>
        <r>
          <rPr>
            <b/>
            <sz val="8"/>
            <color indexed="81"/>
            <rFont val="Tahoma"/>
          </rPr>
          <t>Für die Pauschale ein  P anstatt Km eingeben</t>
        </r>
        <r>
          <rPr>
            <sz val="8"/>
            <color indexed="81"/>
            <rFont val="Tahoma"/>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500-000001000000}">
      <text>
        <r>
          <rPr>
            <b/>
            <sz val="8"/>
            <color indexed="81"/>
            <rFont val="Tahoma"/>
          </rPr>
          <t>Für die Pauschale ein  P anstatt Km eingeben</t>
        </r>
        <r>
          <rPr>
            <sz val="8"/>
            <color indexed="81"/>
            <rFont val="Tahoma"/>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600-000001000000}">
      <text>
        <r>
          <rPr>
            <b/>
            <sz val="8"/>
            <color indexed="81"/>
            <rFont val="Tahoma"/>
          </rPr>
          <t>Für die Pauschale ein  P anstatt Km eingeben</t>
        </r>
        <r>
          <rPr>
            <sz val="8"/>
            <color indexed="81"/>
            <rFont val="Tahoma"/>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700-000001000000}">
      <text>
        <r>
          <rPr>
            <b/>
            <sz val="8"/>
            <color indexed="81"/>
            <rFont val="Tahoma"/>
          </rPr>
          <t>Für die Pauschale ein  P anstatt Km eingeben</t>
        </r>
        <r>
          <rPr>
            <sz val="8"/>
            <color indexed="81"/>
            <rFont val="Tahoma"/>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800-000001000000}">
      <text>
        <r>
          <rPr>
            <b/>
            <sz val="8"/>
            <color indexed="81"/>
            <rFont val="Tahoma"/>
          </rPr>
          <t>Für die Pauschale ein  P anstatt Km eingeben</t>
        </r>
        <r>
          <rPr>
            <sz val="8"/>
            <color indexed="81"/>
            <rFont val="Tahoma"/>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grandjbe</author>
  </authors>
  <commentList>
    <comment ref="A21" authorId="0" shapeId="0" xr:uid="{00000000-0006-0000-0900-000001000000}">
      <text>
        <r>
          <rPr>
            <b/>
            <sz val="8"/>
            <color indexed="81"/>
            <rFont val="Tahoma"/>
          </rPr>
          <t>Für die Pauschale ein  P anstatt Km eingeben</t>
        </r>
        <r>
          <rPr>
            <sz val="8"/>
            <color indexed="81"/>
            <rFont val="Tahoma"/>
          </rPr>
          <t xml:space="preserve">
</t>
        </r>
      </text>
    </comment>
  </commentList>
</comments>
</file>

<file path=xl/sharedStrings.xml><?xml version="1.0" encoding="utf-8"?>
<sst xmlns="http://schemas.openxmlformats.org/spreadsheetml/2006/main" count="365" uniqueCount="97">
  <si>
    <t>Km-Ersatz</t>
  </si>
  <si>
    <t>Fachkommission</t>
  </si>
  <si>
    <t>ABRECHNUNG für SMV Wettbewerbe</t>
  </si>
  <si>
    <t>Anlass:</t>
  </si>
  <si>
    <t xml:space="preserve">  </t>
  </si>
  <si>
    <t>Datum:</t>
  </si>
  <si>
    <t>Total</t>
  </si>
  <si>
    <t>Anz.</t>
  </si>
  <si>
    <t>Gesamt</t>
  </si>
  <si>
    <t>Nacht</t>
  </si>
  <si>
    <t>CHF</t>
  </si>
  <si>
    <t>Bemerkungen:</t>
  </si>
  <si>
    <t>Name:</t>
  </si>
  <si>
    <t>Vorname:</t>
  </si>
  <si>
    <t>Strasse:</t>
  </si>
  <si>
    <t>PLZ und Ort:</t>
  </si>
  <si>
    <t>Clearing Nr.:</t>
  </si>
  <si>
    <t>Bankadresse:</t>
  </si>
  <si>
    <t>KM Ersatz</t>
  </si>
  <si>
    <t>Übernachtung</t>
  </si>
  <si>
    <t>Anzahl</t>
  </si>
  <si>
    <t>Verein:</t>
  </si>
  <si>
    <t>Unterschrift Veranstalter:</t>
  </si>
  <si>
    <t>Unterschrift Leiter Ressort Sport:</t>
  </si>
  <si>
    <t>Die Abrechnung ist innerhalb von 4 Wochen nach der Veranstaltung, an den Leiter Ressort Sport zu senden.</t>
  </si>
  <si>
    <t>Eine Kopie geht an die jeweilige FAKO.</t>
  </si>
  <si>
    <t>F1 Freiflug</t>
  </si>
  <si>
    <t>F2 Fesselflug</t>
  </si>
  <si>
    <t>F3 Kunstflug</t>
  </si>
  <si>
    <t>F3 Helikopter</t>
  </si>
  <si>
    <t>F3 Segelflug</t>
  </si>
  <si>
    <t>F4 Scale</t>
  </si>
  <si>
    <t>F S (Space)</t>
  </si>
  <si>
    <t>Formel Konstanten</t>
  </si>
  <si>
    <t>Sparte:</t>
  </si>
  <si>
    <t>Reisepauschale</t>
  </si>
  <si>
    <r>
      <t>Km Auto</t>
    </r>
    <r>
      <rPr>
        <b/>
        <vertAlign val="superscript"/>
        <sz val="9"/>
        <rFont val="Arial"/>
        <family val="2"/>
      </rPr>
      <t>2 3</t>
    </r>
  </si>
  <si>
    <t>Hotel Ersatz</t>
  </si>
  <si>
    <t>Mahlzeit Ersatz</t>
  </si>
  <si>
    <t>F5 / F6 Elektroflug / Promotion</t>
  </si>
  <si>
    <t>Spesenentschädigung für:</t>
  </si>
  <si>
    <t>Name / Vorname</t>
  </si>
  <si>
    <t>Funktion:</t>
  </si>
  <si>
    <t>Name / Vorname:</t>
  </si>
  <si>
    <t>Wohnort:</t>
  </si>
  <si>
    <t>Anzahl Km</t>
  </si>
  <si>
    <t>(retour)</t>
  </si>
  <si>
    <t>Anzahl Fahrten</t>
  </si>
  <si>
    <t>Total Km</t>
  </si>
  <si>
    <t>Reisespesen:</t>
  </si>
  <si>
    <t>Verpflegungsspesen:</t>
  </si>
  <si>
    <t>Anzahl  Mahlzeiten</t>
  </si>
  <si>
    <t>Ort:</t>
  </si>
  <si>
    <t>Betrag erhalten:</t>
  </si>
  <si>
    <t>Unterschrift</t>
  </si>
  <si>
    <t>Anleitung:</t>
  </si>
  <si>
    <t xml:space="preserve">1. Es können nur in den grünen Felder Eingaben getätigt werden. </t>
  </si>
  <si>
    <t>2. Alle getätigten Eingaben werden in den jeweiligen Formulare übernommen</t>
  </si>
  <si>
    <t xml:space="preserve">   (d.H. Angaben aus den einzelnen Abrechnungsformulare wie z.B. 1. Jurymitglied</t>
  </si>
  <si>
    <t xml:space="preserve">    wird im Formular Abrechnung übernommen und umgekehrt)</t>
  </si>
  <si>
    <t>3. Es ist darauf zu achten, dass alle Felder im Hauptformular ausgefüllt werden</t>
  </si>
  <si>
    <t>4. Speziell die Angaben betreffend Rückerstattung im Hauptformular müssen vollständig</t>
  </si>
  <si>
    <t xml:space="preserve">    ausgefüllt werden! (Angaben zu Kontoinhaber und Kontonummer)</t>
  </si>
  <si>
    <t>5. Ausruck: Die Formulare können einzeln oder gesamthalft ausgedruckt werden.</t>
  </si>
  <si>
    <t xml:space="preserve">    (Taste Ctrl halten und je Lasche markieren)</t>
  </si>
  <si>
    <t xml:space="preserve">    Für den Gesamtdruck müssen alle Laschen markiert werden</t>
  </si>
  <si>
    <t xml:space="preserve">    Sind alle Register weiss markiert kann der Ausruck gestartet werden.</t>
  </si>
  <si>
    <t>Pauschale</t>
  </si>
  <si>
    <t>Pauschale:</t>
  </si>
  <si>
    <t>Anzahl  Tage</t>
  </si>
  <si>
    <t>Essen</t>
  </si>
  <si>
    <r>
      <t>Preis</t>
    </r>
    <r>
      <rPr>
        <b/>
        <vertAlign val="superscript"/>
        <sz val="9"/>
        <rFont val="Arial"/>
        <family val="2"/>
      </rPr>
      <t>3</t>
    </r>
  </si>
  <si>
    <t>Bahn</t>
  </si>
  <si>
    <r>
      <t>Essen</t>
    </r>
    <r>
      <rPr>
        <b/>
        <vertAlign val="superscript"/>
        <sz val="9"/>
        <rFont val="Arial"/>
        <family val="2"/>
      </rPr>
      <t>1</t>
    </r>
  </si>
  <si>
    <r>
      <t xml:space="preserve">7. Meldegebühr FAI  </t>
    </r>
    <r>
      <rPr>
        <i/>
        <sz val="7"/>
        <rFont val="Arial"/>
        <family val="2"/>
      </rPr>
      <t>(nicht für EM/WM)</t>
    </r>
  </si>
  <si>
    <t>TOTAL</t>
  </si>
  <si>
    <t>Jurymitglieder welche aus dem Ausland anreisen, gelangt eine Reisepauschale von CHF 200.-- zur Anwendung</t>
  </si>
  <si>
    <t>Rückerstattung an folgende Adresse:</t>
  </si>
  <si>
    <t>Bank (IBAN-Nr.)</t>
  </si>
  <si>
    <t>PC-Konto:</t>
  </si>
  <si>
    <t>Bahnbillet</t>
  </si>
  <si>
    <t>Preis</t>
  </si>
  <si>
    <t>(Anzahl)</t>
  </si>
  <si>
    <t>Übernachtung:</t>
  </si>
  <si>
    <t>Wettbewerbsleiter</t>
  </si>
  <si>
    <t>3. Jurymitglied</t>
  </si>
  <si>
    <t>2. Jurymitglied</t>
  </si>
  <si>
    <t>1. Jurymitglied</t>
  </si>
  <si>
    <t>1. Punkterichter</t>
  </si>
  <si>
    <t>2. Punkterichter</t>
  </si>
  <si>
    <t>3. Punkterichter</t>
  </si>
  <si>
    <t>4. Punkterichter</t>
  </si>
  <si>
    <t>5. Punkterichter</t>
  </si>
  <si>
    <t>6. Punkterichter</t>
  </si>
  <si>
    <t>Blattschutz-Passwort =</t>
  </si>
  <si>
    <t>AbrechnungWettbewerbV6</t>
  </si>
  <si>
    <t>Total Spesen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</si>
</sst>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dd/mm/yyyy;@"/>
    <numFmt numFmtId="166" formatCode="[$CHF]\ #,##0.00"/>
  </numFmts>
  <fonts count="27" x14ac:knownFonts="1">
    <font>
      <sz val="11"/>
      <color theme="1"/>
      <name val="Calibri"/>
      <family val="2"/>
      <scheme val="minor"/>
    </font>
    <font>
      <sz val="11"/>
      <color indexed="8"/>
      <name val="Calibri"/>
      <family val="2"/>
    </font>
    <font>
      <b/>
      <sz val="12"/>
      <name val="Arial"/>
      <family val="2"/>
    </font>
    <font>
      <sz val="9"/>
      <name val="Arial"/>
      <family val="2"/>
    </font>
    <font>
      <sz val="9"/>
      <color indexed="8"/>
      <name val="Arial"/>
      <family val="2"/>
    </font>
    <font>
      <b/>
      <sz val="9"/>
      <name val="Arial"/>
      <family val="2"/>
    </font>
    <font>
      <b/>
      <vertAlign val="superscript"/>
      <sz val="9"/>
      <name val="Arial"/>
      <family val="2"/>
    </font>
    <font>
      <sz val="8"/>
      <name val="Arial"/>
      <family val="2"/>
    </font>
    <font>
      <sz val="8"/>
      <color indexed="8"/>
      <name val="Arial"/>
      <family val="2"/>
    </font>
    <font>
      <sz val="10"/>
      <name val="Arial"/>
      <family val="2"/>
    </font>
    <font>
      <b/>
      <sz val="7"/>
      <name val="Arial"/>
      <family val="2"/>
    </font>
    <font>
      <sz val="11"/>
      <name val="Calibri"/>
      <family val="2"/>
    </font>
    <font>
      <i/>
      <sz val="7"/>
      <name val="Arial"/>
      <family val="2"/>
    </font>
    <font>
      <b/>
      <sz val="8"/>
      <name val="Arial"/>
      <family val="2"/>
    </font>
    <font>
      <sz val="8"/>
      <color indexed="81"/>
      <name val="Tahoma"/>
    </font>
    <font>
      <sz val="11"/>
      <color indexed="8"/>
      <name val="Arial"/>
      <family val="2"/>
    </font>
    <font>
      <b/>
      <sz val="16"/>
      <color indexed="8"/>
      <name val="Arial"/>
      <family val="2"/>
    </font>
    <font>
      <sz val="8"/>
      <name val="Calibri"/>
      <family val="2"/>
    </font>
    <font>
      <sz val="11"/>
      <color indexed="9"/>
      <name val="Arial"/>
      <family val="2"/>
    </font>
    <font>
      <sz val="16"/>
      <color indexed="8"/>
      <name val="Arial"/>
      <family val="2"/>
    </font>
    <font>
      <b/>
      <u/>
      <sz val="9"/>
      <color indexed="8"/>
      <name val="Arial"/>
      <family val="2"/>
    </font>
    <font>
      <b/>
      <sz val="11"/>
      <color indexed="8"/>
      <name val="Arial"/>
      <family val="2"/>
    </font>
    <font>
      <b/>
      <sz val="8"/>
      <color indexed="81"/>
      <name val="Tahoma"/>
    </font>
    <font>
      <sz val="7"/>
      <name val="Arial"/>
      <family val="2"/>
    </font>
    <font>
      <sz val="9"/>
      <color indexed="9"/>
      <name val="Arial"/>
      <family val="2"/>
    </font>
    <font>
      <b/>
      <u/>
      <sz val="6"/>
      <color indexed="8"/>
      <name val="Arial"/>
      <family val="2"/>
    </font>
    <font>
      <sz val="6"/>
      <color indexed="8"/>
      <name val="Arial"/>
      <family val="2"/>
    </font>
  </fonts>
  <fills count="7">
    <fill>
      <patternFill patternType="none"/>
    </fill>
    <fill>
      <patternFill patternType="gray125"/>
    </fill>
    <fill>
      <patternFill patternType="solid">
        <fgColor indexed="23"/>
        <bgColor indexed="64"/>
      </patternFill>
    </fill>
    <fill>
      <patternFill patternType="solid">
        <fgColor indexed="44"/>
        <bgColor indexed="64"/>
      </patternFill>
    </fill>
    <fill>
      <patternFill patternType="solid">
        <fgColor indexed="47"/>
        <bgColor indexed="64"/>
      </patternFill>
    </fill>
    <fill>
      <patternFill patternType="solid">
        <fgColor indexed="50"/>
        <bgColor indexed="64"/>
      </patternFill>
    </fill>
    <fill>
      <patternFill patternType="solid">
        <fgColor rgb="FF92D050"/>
        <bgColor indexed="64"/>
      </patternFill>
    </fill>
  </fills>
  <borders count="26">
    <border>
      <left/>
      <right/>
      <top/>
      <bottom/>
      <diagonal/>
    </border>
    <border>
      <left/>
      <right/>
      <top/>
      <bottom style="dashed">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s>
  <cellStyleXfs count="2">
    <xf numFmtId="0" fontId="0" fillId="0" borderId="0"/>
    <xf numFmtId="164" fontId="1" fillId="0" borderId="0" applyFont="0" applyFill="0" applyBorder="0" applyAlignment="0" applyProtection="0"/>
  </cellStyleXfs>
  <cellXfs count="141">
    <xf numFmtId="0" fontId="0" fillId="0" borderId="0" xfId="0"/>
    <xf numFmtId="0" fontId="2" fillId="0" borderId="0" xfId="0" applyFont="1" applyFill="1" applyAlignment="1" applyProtection="1"/>
    <xf numFmtId="0" fontId="3" fillId="0" borderId="0" xfId="0" applyFont="1" applyAlignment="1" applyProtection="1"/>
    <xf numFmtId="0" fontId="4" fillId="0" borderId="0" xfId="0" applyFont="1" applyAlignment="1" applyProtection="1"/>
    <xf numFmtId="0" fontId="5" fillId="0" borderId="0" xfId="0" applyFont="1" applyFill="1" applyAlignment="1" applyProtection="1"/>
    <xf numFmtId="0" fontId="5" fillId="0" borderId="0" xfId="0" applyFont="1" applyAlignment="1" applyProtection="1"/>
    <xf numFmtId="0" fontId="5" fillId="0" borderId="0" xfId="0" applyFont="1" applyAlignment="1" applyProtection="1">
      <alignment horizontal="left"/>
    </xf>
    <xf numFmtId="0" fontId="5" fillId="0" borderId="0" xfId="0" applyFont="1" applyAlignment="1" applyProtection="1">
      <alignment horizontal="center"/>
    </xf>
    <xf numFmtId="0" fontId="3" fillId="0" borderId="0" xfId="0" applyFont="1" applyFill="1" applyBorder="1" applyAlignment="1" applyProtection="1">
      <alignment horizontal="center"/>
    </xf>
    <xf numFmtId="0" fontId="3" fillId="0" borderId="0" xfId="0" applyFont="1" applyBorder="1" applyAlignment="1" applyProtection="1">
      <alignment horizontal="center"/>
    </xf>
    <xf numFmtId="0" fontId="3" fillId="0" borderId="0" xfId="0" applyFont="1" applyBorder="1" applyAlignment="1" applyProtection="1"/>
    <xf numFmtId="2" fontId="3" fillId="0" borderId="0" xfId="0" applyNumberFormat="1" applyFont="1" applyBorder="1" applyAlignment="1" applyProtection="1"/>
    <xf numFmtId="0" fontId="4" fillId="0" borderId="0" xfId="0" applyFont="1" applyFill="1" applyAlignment="1" applyProtection="1">
      <alignment horizontal="center"/>
    </xf>
    <xf numFmtId="0" fontId="4" fillId="0" borderId="0" xfId="0" applyFont="1" applyAlignment="1" applyProtection="1">
      <alignment horizontal="center"/>
    </xf>
    <xf numFmtId="2" fontId="4" fillId="0" borderId="0" xfId="0" applyNumberFormat="1" applyFont="1" applyAlignment="1" applyProtection="1">
      <alignment horizontal="center"/>
    </xf>
    <xf numFmtId="2" fontId="3" fillId="0" borderId="0" xfId="0" applyNumberFormat="1" applyFont="1" applyBorder="1" applyAlignment="1" applyProtection="1">
      <alignment horizontal="center"/>
    </xf>
    <xf numFmtId="0" fontId="3" fillId="0" borderId="0" xfId="0" applyFont="1" applyBorder="1" applyAlignment="1" applyProtection="1">
      <alignment horizontal="left"/>
    </xf>
    <xf numFmtId="1" fontId="3" fillId="0" borderId="0" xfId="0" applyNumberFormat="1" applyFont="1" applyBorder="1" applyAlignment="1" applyProtection="1">
      <alignment horizontal="center"/>
    </xf>
    <xf numFmtId="0" fontId="5" fillId="0" borderId="0" xfId="0" applyFont="1" applyBorder="1" applyAlignment="1" applyProtection="1">
      <alignment horizontal="left"/>
    </xf>
    <xf numFmtId="0" fontId="3" fillId="0" borderId="0" xfId="0" applyFont="1" applyAlignment="1" applyProtection="1">
      <alignment horizontal="center"/>
    </xf>
    <xf numFmtId="0" fontId="3" fillId="0" borderId="0" xfId="0" applyFont="1" applyAlignment="1" applyProtection="1">
      <alignment horizontal="right"/>
    </xf>
    <xf numFmtId="0" fontId="3" fillId="2" borderId="0" xfId="0" applyFont="1" applyFill="1" applyAlignment="1" applyProtection="1"/>
    <xf numFmtId="0" fontId="4" fillId="2" borderId="0" xfId="0" applyFont="1" applyFill="1" applyAlignment="1" applyProtection="1"/>
    <xf numFmtId="0" fontId="5" fillId="2" borderId="0" xfId="0" applyFont="1" applyFill="1" applyAlignment="1" applyProtection="1">
      <alignment horizontal="center"/>
    </xf>
    <xf numFmtId="2" fontId="3" fillId="2" borderId="0" xfId="0" applyNumberFormat="1" applyFont="1" applyFill="1" applyBorder="1" applyAlignment="1" applyProtection="1"/>
    <xf numFmtId="0" fontId="3" fillId="2" borderId="0" xfId="0" applyFont="1" applyFill="1" applyBorder="1" applyAlignment="1" applyProtection="1"/>
    <xf numFmtId="2" fontId="3" fillId="0" borderId="1" xfId="0" applyNumberFormat="1" applyFont="1" applyBorder="1" applyAlignment="1" applyProtection="1">
      <alignment horizontal="center"/>
    </xf>
    <xf numFmtId="0" fontId="3" fillId="0" borderId="2" xfId="0" applyFont="1" applyBorder="1" applyAlignment="1" applyProtection="1"/>
    <xf numFmtId="0" fontId="7" fillId="0" borderId="0" xfId="0" applyFont="1" applyAlignment="1" applyProtection="1"/>
    <xf numFmtId="0" fontId="8" fillId="0" borderId="0" xfId="0" applyFont="1" applyAlignment="1" applyProtection="1"/>
    <xf numFmtId="0" fontId="7" fillId="0" borderId="0" xfId="0" applyFont="1" applyBorder="1" applyAlignment="1" applyProtection="1">
      <alignment horizontal="left"/>
    </xf>
    <xf numFmtId="0" fontId="7" fillId="0" borderId="0" xfId="0" applyFont="1" applyFill="1" applyAlignment="1" applyProtection="1"/>
    <xf numFmtId="0" fontId="10" fillId="0" borderId="0" xfId="0" applyFont="1" applyFill="1" applyAlignment="1" applyProtection="1"/>
    <xf numFmtId="0" fontId="10" fillId="0" borderId="0" xfId="0" applyFont="1" applyFill="1" applyAlignment="1" applyProtection="1">
      <alignment vertical="top"/>
    </xf>
    <xf numFmtId="0" fontId="3" fillId="0" borderId="0" xfId="0" applyFont="1" applyFill="1" applyAlignment="1" applyProtection="1"/>
    <xf numFmtId="0" fontId="3" fillId="0" borderId="0" xfId="0" applyFont="1" applyFill="1" applyAlignment="1" applyProtection="1">
      <alignment wrapText="1"/>
    </xf>
    <xf numFmtId="0" fontId="13" fillId="0" borderId="0" xfId="0" applyFont="1" applyFill="1" applyAlignment="1" applyProtection="1"/>
    <xf numFmtId="0" fontId="4" fillId="0" borderId="0" xfId="0" applyFont="1" applyFill="1" applyAlignment="1" applyProtection="1">
      <alignment horizontal="left"/>
    </xf>
    <xf numFmtId="0" fontId="3" fillId="0" borderId="0" xfId="0" applyFont="1" applyFill="1" applyBorder="1" applyAlignment="1" applyProtection="1"/>
    <xf numFmtId="0" fontId="4" fillId="0" borderId="0" xfId="0" applyFont="1" applyProtection="1"/>
    <xf numFmtId="0" fontId="11" fillId="0" borderId="0" xfId="0" applyFont="1" applyProtection="1"/>
    <xf numFmtId="0" fontId="9" fillId="3" borderId="3" xfId="0" applyFont="1" applyFill="1" applyBorder="1" applyProtection="1"/>
    <xf numFmtId="0" fontId="11" fillId="3" borderId="4" xfId="0" applyFont="1" applyFill="1" applyBorder="1" applyProtection="1"/>
    <xf numFmtId="0" fontId="11" fillId="3" borderId="5" xfId="0" applyFont="1" applyFill="1" applyBorder="1" applyProtection="1"/>
    <xf numFmtId="0" fontId="0" fillId="0" borderId="0" xfId="0" applyProtection="1"/>
    <xf numFmtId="0" fontId="11" fillId="0" borderId="6" xfId="0" applyFont="1" applyBorder="1" applyProtection="1"/>
    <xf numFmtId="0" fontId="9" fillId="0" borderId="6" xfId="0" applyFont="1" applyFill="1" applyBorder="1" applyProtection="1"/>
    <xf numFmtId="0" fontId="11" fillId="0" borderId="7" xfId="0" applyFont="1" applyBorder="1" applyProtection="1"/>
    <xf numFmtId="164" fontId="11" fillId="0" borderId="8" xfId="1" applyFont="1" applyBorder="1" applyProtection="1"/>
    <xf numFmtId="0" fontId="11" fillId="0" borderId="9" xfId="0" applyFont="1" applyBorder="1" applyProtection="1"/>
    <xf numFmtId="164" fontId="11" fillId="0" borderId="10" xfId="1" applyFont="1" applyBorder="1" applyProtection="1"/>
    <xf numFmtId="0" fontId="11" fillId="0" borderId="11" xfId="0" applyFont="1" applyBorder="1" applyProtection="1"/>
    <xf numFmtId="0" fontId="13" fillId="0" borderId="0" xfId="0" applyFont="1" applyAlignment="1" applyProtection="1"/>
    <xf numFmtId="0" fontId="13" fillId="0" borderId="0" xfId="0" applyFont="1" applyBorder="1" applyAlignment="1" applyProtection="1">
      <alignment horizontal="left"/>
    </xf>
    <xf numFmtId="0" fontId="15" fillId="0" borderId="0" xfId="0" applyFont="1" applyProtection="1"/>
    <xf numFmtId="0" fontId="15" fillId="0" borderId="0" xfId="0" applyFont="1" applyAlignment="1" applyProtection="1"/>
    <xf numFmtId="0" fontId="15" fillId="0" borderId="0" xfId="0" applyFont="1" applyAlignment="1" applyProtection="1">
      <alignment horizontal="left"/>
    </xf>
    <xf numFmtId="0" fontId="16" fillId="0" borderId="0" xfId="0" applyFont="1" applyProtection="1"/>
    <xf numFmtId="0" fontId="19" fillId="0" borderId="0" xfId="0" applyFont="1" applyProtection="1"/>
    <xf numFmtId="0" fontId="15" fillId="0" borderId="12" xfId="0" applyFont="1" applyBorder="1" applyAlignment="1" applyProtection="1"/>
    <xf numFmtId="0" fontId="15" fillId="0" borderId="13" xfId="0" applyFont="1" applyBorder="1" applyAlignment="1" applyProtection="1"/>
    <xf numFmtId="0" fontId="15" fillId="0" borderId="13" xfId="0" applyFont="1" applyBorder="1" applyAlignment="1" applyProtection="1">
      <alignment horizontal="center"/>
    </xf>
    <xf numFmtId="0" fontId="15" fillId="0" borderId="14" xfId="0" applyFont="1" applyBorder="1" applyAlignment="1" applyProtection="1">
      <alignment horizontal="center"/>
    </xf>
    <xf numFmtId="0" fontId="15" fillId="0" borderId="9" xfId="0" applyFont="1" applyBorder="1" applyAlignment="1" applyProtection="1"/>
    <xf numFmtId="0" fontId="15" fillId="0" borderId="10" xfId="0" applyFont="1" applyBorder="1" applyAlignment="1" applyProtection="1"/>
    <xf numFmtId="0" fontId="15" fillId="0" borderId="15" xfId="0" applyFont="1" applyBorder="1" applyProtection="1"/>
    <xf numFmtId="0" fontId="15" fillId="0" borderId="10" xfId="0" applyFont="1" applyBorder="1" applyProtection="1"/>
    <xf numFmtId="0" fontId="15" fillId="0" borderId="9" xfId="0" applyFont="1" applyBorder="1" applyProtection="1"/>
    <xf numFmtId="165" fontId="18" fillId="0" borderId="0" xfId="0" applyNumberFormat="1" applyFont="1" applyProtection="1"/>
    <xf numFmtId="0" fontId="7" fillId="0" borderId="0" xfId="0" applyFont="1" applyProtection="1"/>
    <xf numFmtId="0" fontId="8" fillId="0" borderId="0" xfId="0" applyFont="1" applyProtection="1"/>
    <xf numFmtId="0" fontId="3" fillId="2" borderId="0" xfId="0" applyFont="1" applyFill="1" applyProtection="1"/>
    <xf numFmtId="0" fontId="4" fillId="2" borderId="0" xfId="0" applyFont="1" applyFill="1" applyProtection="1"/>
    <xf numFmtId="0" fontId="20" fillId="0" borderId="0" xfId="0" applyFont="1" applyProtection="1"/>
    <xf numFmtId="0" fontId="4" fillId="0" borderId="0" xfId="0" applyFont="1" applyFill="1" applyProtection="1"/>
    <xf numFmtId="0" fontId="15" fillId="0" borderId="4" xfId="0" applyFont="1" applyBorder="1" applyAlignment="1" applyProtection="1">
      <protection locked="0"/>
    </xf>
    <xf numFmtId="0" fontId="15" fillId="0" borderId="5" xfId="0" applyFont="1" applyBorder="1" applyAlignment="1" applyProtection="1"/>
    <xf numFmtId="0" fontId="15" fillId="0" borderId="5" xfId="0" applyFont="1" applyBorder="1" applyProtection="1"/>
    <xf numFmtId="0" fontId="15" fillId="0" borderId="16" xfId="0" applyFont="1" applyBorder="1" applyProtection="1"/>
    <xf numFmtId="0" fontId="21" fillId="0" borderId="0" xfId="0" applyFont="1" applyProtection="1"/>
    <xf numFmtId="0" fontId="15" fillId="0" borderId="4" xfId="0" applyFont="1" applyBorder="1" applyProtection="1"/>
    <xf numFmtId="0" fontId="3" fillId="0" borderId="0" xfId="0" applyFont="1" applyFill="1" applyAlignment="1" applyProtection="1">
      <alignment horizontal="left" wrapText="1"/>
    </xf>
    <xf numFmtId="1" fontId="4" fillId="0" borderId="0" xfId="0" applyNumberFormat="1" applyFont="1" applyAlignment="1" applyProtection="1">
      <alignment horizontal="center"/>
    </xf>
    <xf numFmtId="2" fontId="3" fillId="0" borderId="1" xfId="0" applyNumberFormat="1" applyFont="1" applyBorder="1" applyAlignment="1" applyProtection="1">
      <alignment horizontal="right"/>
    </xf>
    <xf numFmtId="0" fontId="4" fillId="0" borderId="0" xfId="0" applyFont="1" applyAlignment="1" applyProtection="1">
      <alignment horizontal="right"/>
    </xf>
    <xf numFmtId="0" fontId="3" fillId="0" borderId="0" xfId="0" applyFont="1" applyBorder="1" applyAlignment="1" applyProtection="1">
      <alignment horizontal="right"/>
    </xf>
    <xf numFmtId="2" fontId="3" fillId="0" borderId="0" xfId="0" applyNumberFormat="1" applyFont="1" applyBorder="1" applyAlignment="1" applyProtection="1">
      <alignment horizontal="right"/>
    </xf>
    <xf numFmtId="2" fontId="5" fillId="0" borderId="1" xfId="0" applyNumberFormat="1" applyFont="1" applyBorder="1" applyAlignment="1" applyProtection="1">
      <alignment horizontal="right"/>
    </xf>
    <xf numFmtId="0" fontId="23" fillId="0" borderId="0" xfId="0" applyFont="1" applyFill="1" applyAlignment="1" applyProtection="1">
      <alignment wrapText="1"/>
    </xf>
    <xf numFmtId="0" fontId="23" fillId="0" borderId="0" xfId="0" applyFont="1" applyBorder="1" applyAlignment="1" applyProtection="1">
      <alignment horizontal="left"/>
    </xf>
    <xf numFmtId="0" fontId="23" fillId="0" borderId="0" xfId="0" applyFont="1" applyFill="1" applyAlignment="1" applyProtection="1"/>
    <xf numFmtId="0" fontId="23" fillId="0" borderId="0" xfId="0" applyFont="1" applyFill="1" applyAlignment="1" applyProtection="1">
      <alignment horizontal="center"/>
    </xf>
    <xf numFmtId="2" fontId="23" fillId="0" borderId="0" xfId="0" applyNumberFormat="1" applyFont="1" applyFill="1" applyAlignment="1" applyProtection="1">
      <alignment horizontal="center"/>
    </xf>
    <xf numFmtId="2" fontId="3" fillId="0" borderId="1" xfId="0" applyNumberFormat="1" applyFont="1" applyBorder="1" applyAlignment="1" applyProtection="1">
      <alignment horizontal="left"/>
    </xf>
    <xf numFmtId="0" fontId="4" fillId="0" borderId="0" xfId="0" applyFont="1" applyAlignment="1" applyProtection="1">
      <alignment horizontal="left"/>
    </xf>
    <xf numFmtId="2" fontId="24" fillId="0" borderId="1" xfId="0" applyNumberFormat="1" applyFont="1" applyBorder="1" applyAlignment="1" applyProtection="1">
      <alignment horizontal="center"/>
    </xf>
    <xf numFmtId="4" fontId="4" fillId="0" borderId="1" xfId="0" applyNumberFormat="1" applyFont="1" applyBorder="1" applyAlignment="1" applyProtection="1">
      <alignment horizontal="center"/>
    </xf>
    <xf numFmtId="0" fontId="24" fillId="0" borderId="1" xfId="0" applyFont="1" applyBorder="1" applyAlignment="1" applyProtection="1">
      <alignment horizontal="center"/>
    </xf>
    <xf numFmtId="2" fontId="4" fillId="0" borderId="1" xfId="0" applyNumberFormat="1" applyFont="1" applyBorder="1" applyAlignment="1" applyProtection="1">
      <alignment horizontal="center"/>
    </xf>
    <xf numFmtId="2" fontId="4" fillId="0" borderId="0" xfId="0" applyNumberFormat="1" applyFont="1" applyBorder="1" applyAlignment="1" applyProtection="1">
      <alignment horizontal="center"/>
    </xf>
    <xf numFmtId="0" fontId="25" fillId="4" borderId="17" xfId="0" applyFont="1" applyFill="1" applyBorder="1" applyProtection="1"/>
    <xf numFmtId="0" fontId="26" fillId="4" borderId="18" xfId="0" applyFont="1" applyFill="1" applyBorder="1" applyProtection="1"/>
    <xf numFmtId="0" fontId="26" fillId="4" borderId="19" xfId="0" applyFont="1" applyFill="1" applyBorder="1" applyProtection="1"/>
    <xf numFmtId="0" fontId="26" fillId="4" borderId="20" xfId="0" applyFont="1" applyFill="1" applyBorder="1" applyProtection="1"/>
    <xf numFmtId="0" fontId="26" fillId="4" borderId="0" xfId="0" applyFont="1" applyFill="1" applyBorder="1" applyProtection="1"/>
    <xf numFmtId="0" fontId="26" fillId="4" borderId="21" xfId="0" applyFont="1" applyFill="1" applyBorder="1" applyProtection="1"/>
    <xf numFmtId="0" fontId="26" fillId="4" borderId="22" xfId="0" applyFont="1" applyFill="1" applyBorder="1" applyProtection="1"/>
    <xf numFmtId="0" fontId="26" fillId="4" borderId="23" xfId="0" applyFont="1" applyFill="1" applyBorder="1" applyProtection="1"/>
    <xf numFmtId="0" fontId="26" fillId="4" borderId="24" xfId="0" applyFont="1" applyFill="1" applyBorder="1" applyProtection="1"/>
    <xf numFmtId="4" fontId="24" fillId="0" borderId="1" xfId="0" applyNumberFormat="1" applyFont="1" applyBorder="1" applyAlignment="1" applyProtection="1">
      <alignment horizontal="center"/>
    </xf>
    <xf numFmtId="4" fontId="15" fillId="0" borderId="0" xfId="0" applyNumberFormat="1" applyFont="1" applyBorder="1" applyAlignment="1" applyProtection="1">
      <alignment horizontal="center"/>
    </xf>
    <xf numFmtId="0" fontId="15" fillId="0" borderId="4" xfId="0" applyFont="1" applyBorder="1" applyAlignment="1" applyProtection="1">
      <alignment horizontal="center"/>
      <protection locked="0"/>
    </xf>
    <xf numFmtId="2" fontId="3" fillId="0" borderId="1" xfId="0" applyNumberFormat="1" applyFont="1" applyBorder="1" applyAlignment="1" applyProtection="1">
      <alignment horizontal="right"/>
      <protection locked="0"/>
    </xf>
    <xf numFmtId="0" fontId="15" fillId="0" borderId="14" xfId="0" applyFont="1" applyBorder="1" applyAlignment="1" applyProtection="1">
      <alignment horizontal="center"/>
    </xf>
    <xf numFmtId="0" fontId="15" fillId="0" borderId="13" xfId="0" applyFont="1" applyBorder="1" applyAlignment="1" applyProtection="1">
      <alignment horizontal="center"/>
    </xf>
    <xf numFmtId="1" fontId="24" fillId="0" borderId="1" xfId="0" applyNumberFormat="1" applyFont="1" applyBorder="1" applyAlignment="1" applyProtection="1">
      <alignment horizontal="center"/>
    </xf>
    <xf numFmtId="0" fontId="3" fillId="0" borderId="1" xfId="0" applyFont="1" applyFill="1" applyBorder="1" applyAlignment="1" applyProtection="1">
      <alignment horizontal="center" vertical="top"/>
      <protection locked="0"/>
    </xf>
    <xf numFmtId="0" fontId="3" fillId="0" borderId="25" xfId="0" applyFont="1" applyFill="1" applyBorder="1" applyAlignment="1" applyProtection="1">
      <alignment horizontal="center" vertical="top"/>
      <protection locked="0"/>
    </xf>
    <xf numFmtId="0" fontId="4" fillId="0" borderId="1" xfId="0" applyFont="1" applyFill="1" applyBorder="1" applyAlignment="1" applyProtection="1">
      <alignment vertical="top"/>
      <protection locked="0"/>
    </xf>
    <xf numFmtId="0" fontId="3" fillId="0" borderId="0" xfId="0" applyFont="1" applyFill="1" applyAlignment="1" applyProtection="1">
      <alignment horizontal="left" wrapText="1"/>
    </xf>
    <xf numFmtId="0" fontId="3" fillId="0" borderId="1" xfId="0" applyFont="1" applyBorder="1" applyAlignment="1" applyProtection="1">
      <alignment horizontal="left"/>
      <protection locked="0"/>
    </xf>
    <xf numFmtId="0" fontId="3" fillId="0" borderId="25" xfId="0" applyFont="1" applyBorder="1" applyAlignment="1" applyProtection="1">
      <alignment horizontal="left"/>
      <protection locked="0"/>
    </xf>
    <xf numFmtId="165" fontId="4" fillId="0" borderId="1" xfId="0" applyNumberFormat="1" applyFont="1" applyFill="1" applyBorder="1" applyAlignment="1" applyProtection="1">
      <alignment horizontal="left" vertical="top"/>
      <protection locked="0"/>
    </xf>
    <xf numFmtId="0" fontId="8" fillId="0" borderId="1" xfId="0" applyFont="1" applyBorder="1" applyAlignment="1" applyProtection="1">
      <alignment horizontal="center"/>
      <protection locked="0"/>
    </xf>
    <xf numFmtId="14" fontId="7" fillId="0" borderId="1" xfId="0" applyNumberFormat="1" applyFont="1" applyBorder="1" applyAlignment="1" applyProtection="1">
      <alignment horizontal="center"/>
      <protection locked="0"/>
    </xf>
    <xf numFmtId="0" fontId="7" fillId="0" borderId="0" xfId="0" applyFont="1" applyBorder="1" applyAlignment="1" applyProtection="1">
      <alignment horizontal="center"/>
    </xf>
    <xf numFmtId="0" fontId="7" fillId="0" borderId="2" xfId="0" applyFont="1" applyBorder="1" applyAlignment="1" applyProtection="1">
      <alignment horizontal="center"/>
    </xf>
    <xf numFmtId="0" fontId="7" fillId="0" borderId="1" xfId="0" applyFont="1" applyBorder="1" applyAlignment="1" applyProtection="1">
      <alignment horizontal="center"/>
      <protection locked="0"/>
    </xf>
    <xf numFmtId="0" fontId="15" fillId="0" borderId="12" xfId="0" applyFont="1" applyBorder="1" applyAlignment="1" applyProtection="1">
      <alignment horizontal="center"/>
    </xf>
    <xf numFmtId="0" fontId="15" fillId="0" borderId="13" xfId="0" applyFont="1" applyBorder="1" applyAlignment="1" applyProtection="1">
      <alignment horizontal="center"/>
    </xf>
    <xf numFmtId="4" fontId="15" fillId="0" borderId="4" xfId="0" applyNumberFormat="1" applyFont="1" applyBorder="1" applyAlignment="1" applyProtection="1">
      <alignment horizontal="center"/>
    </xf>
    <xf numFmtId="4" fontId="15" fillId="0" borderId="5" xfId="0" applyNumberFormat="1" applyFont="1" applyBorder="1" applyAlignment="1" applyProtection="1">
      <alignment horizontal="center"/>
    </xf>
    <xf numFmtId="0" fontId="15" fillId="0" borderId="14" xfId="0" applyFont="1" applyBorder="1" applyAlignment="1" applyProtection="1">
      <alignment horizontal="center"/>
    </xf>
    <xf numFmtId="0" fontId="15" fillId="5" borderId="4" xfId="0" applyFont="1" applyFill="1" applyBorder="1" applyAlignment="1" applyProtection="1">
      <alignment horizontal="center"/>
      <protection locked="0"/>
    </xf>
    <xf numFmtId="0" fontId="15" fillId="5" borderId="5" xfId="0" applyFont="1" applyFill="1" applyBorder="1" applyAlignment="1" applyProtection="1">
      <alignment horizontal="center"/>
      <protection locked="0"/>
    </xf>
    <xf numFmtId="0" fontId="15" fillId="0" borderId="0" xfId="0" applyFont="1" applyAlignment="1" applyProtection="1">
      <alignment horizontal="left"/>
      <protection locked="0"/>
    </xf>
    <xf numFmtId="0" fontId="15" fillId="0" borderId="0" xfId="0" applyFont="1" applyAlignment="1" applyProtection="1"/>
    <xf numFmtId="0" fontId="15" fillId="0" borderId="0" xfId="0" applyFont="1" applyAlignment="1" applyProtection="1">
      <alignment horizontal="left"/>
    </xf>
    <xf numFmtId="166" fontId="21" fillId="0" borderId="0" xfId="0" applyNumberFormat="1" applyFont="1" applyAlignment="1" applyProtection="1">
      <alignment horizontal="center"/>
    </xf>
    <xf numFmtId="0" fontId="18" fillId="0" borderId="0" xfId="0" applyNumberFormat="1" applyFont="1" applyAlignment="1" applyProtection="1">
      <alignment horizontal="left"/>
    </xf>
    <xf numFmtId="2" fontId="3" fillId="6" borderId="1" xfId="0" applyNumberFormat="1" applyFont="1" applyFill="1" applyBorder="1" applyAlignment="1" applyProtection="1">
      <alignment horizontal="center"/>
      <protection locked="0"/>
    </xf>
  </cellXfs>
  <cellStyles count="2">
    <cellStyle name="Standard" xfId="0" builtinId="0"/>
    <cellStyle name="Währung" xfId="1" builtinId="4"/>
  </cellStyles>
  <dxfs count="138">
    <dxf>
      <font>
        <color auto="1"/>
      </font>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fill>
        <patternFill patternType="none">
          <bgColor indexed="65"/>
        </patternFill>
      </fill>
    </dxf>
    <dxf>
      <font>
        <condense val="0"/>
        <extend val="0"/>
        <color indexed="8"/>
      </font>
    </dxf>
    <dxf>
      <fill>
        <patternFill>
          <bgColor indexed="50"/>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8"/>
      </font>
      <fill>
        <patternFill patternType="none">
          <bgColor indexed="65"/>
        </patternFill>
      </fill>
    </dxf>
    <dxf>
      <font>
        <color indexed="9"/>
      </font>
    </dxf>
    <dxf>
      <fill>
        <patternFill>
          <bgColor indexed="50"/>
        </patternFill>
      </fill>
    </dxf>
    <dxf>
      <font>
        <color theme="0"/>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
      <fill>
        <patternFill patternType="none">
          <bgColor indexed="65"/>
        </patternFill>
      </fill>
    </dxf>
    <dxf>
      <fill>
        <patternFill>
          <bgColor indexed="9"/>
        </patternFill>
      </fill>
    </dxf>
    <dxf>
      <font>
        <condense val="0"/>
        <extend val="0"/>
        <color indexed="9"/>
      </font>
    </dxf>
    <dxf>
      <fill>
        <patternFill>
          <bgColor indexed="50"/>
        </patternFill>
      </fill>
    </dxf>
    <dxf>
      <fill>
        <patternFill patternType="none">
          <bgColor indexed="65"/>
        </patternFill>
      </fill>
    </dxf>
    <dxf>
      <fill>
        <patternFill>
          <bgColor indexed="9"/>
        </patternFill>
      </fill>
    </dxf>
    <dxf>
      <font>
        <condense val="0"/>
        <extend val="0"/>
        <color indexed="9"/>
      </font>
    </dxf>
    <dxf>
      <font>
        <condense val="0"/>
        <extend val="0"/>
        <color indexed="8"/>
      </font>
      <fill>
        <patternFill>
          <bgColor indexed="50"/>
        </patternFill>
      </fill>
    </dxf>
    <dxf>
      <fill>
        <patternFill>
          <bgColor indexed="50"/>
        </patternFill>
      </fill>
    </dxf>
    <dxf>
      <font>
        <condense val="0"/>
        <extend val="0"/>
        <color indexed="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38100</xdr:colOff>
      <xdr:row>1</xdr:row>
      <xdr:rowOff>95250</xdr:rowOff>
    </xdr:from>
    <xdr:to>
      <xdr:col>21</xdr:col>
      <xdr:colOff>457200</xdr:colOff>
      <xdr:row>4</xdr:row>
      <xdr:rowOff>47625</xdr:rowOff>
    </xdr:to>
    <xdr:pic>
      <xdr:nvPicPr>
        <xdr:cNvPr id="1163" name="Picture 1" descr="LogoSMVkleinPrint">
          <a:extLst>
            <a:ext uri="{FF2B5EF4-FFF2-40B4-BE49-F238E27FC236}">
              <a16:creationId xmlns:a16="http://schemas.microsoft.com/office/drawing/2014/main" id="{F1612535-3EE8-4A8E-A7C3-4B30FCF79B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58025" y="1428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1341" name="Picture 1" descr="LogoSMVkleinPrint">
          <a:extLst>
            <a:ext uri="{FF2B5EF4-FFF2-40B4-BE49-F238E27FC236}">
              <a16:creationId xmlns:a16="http://schemas.microsoft.com/office/drawing/2014/main" id="{92352354-DEC4-4E3B-94A1-BEE0DCC846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2" name="Picture 1" descr="LogoSMVkleinPrint">
          <a:extLst>
            <a:ext uri="{FF2B5EF4-FFF2-40B4-BE49-F238E27FC236}">
              <a16:creationId xmlns:a16="http://schemas.microsoft.com/office/drawing/2014/main" id="{4FD3AA5F-D0C3-48D2-B3E3-1A08CCE85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3" name="Picture 1" descr="LogoSMVkleinPrint">
          <a:extLst>
            <a:ext uri="{FF2B5EF4-FFF2-40B4-BE49-F238E27FC236}">
              <a16:creationId xmlns:a16="http://schemas.microsoft.com/office/drawing/2014/main" id="{7A1580D7-584D-4CE3-9B5F-C33C99D25F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4" name="Picture 1" descr="LogoSMVkleinPrint">
          <a:extLst>
            <a:ext uri="{FF2B5EF4-FFF2-40B4-BE49-F238E27FC236}">
              <a16:creationId xmlns:a16="http://schemas.microsoft.com/office/drawing/2014/main" id="{B4B2E83D-646E-4D24-BC4B-64B3883FF1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5" name="Picture 1" descr="LogoSMVkleinPrint">
          <a:extLst>
            <a:ext uri="{FF2B5EF4-FFF2-40B4-BE49-F238E27FC236}">
              <a16:creationId xmlns:a16="http://schemas.microsoft.com/office/drawing/2014/main" id="{FF44BD7D-B79F-4843-A378-84D79AA61C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6" name="Picture 1" descr="LogoSMVkleinPrint">
          <a:extLst>
            <a:ext uri="{FF2B5EF4-FFF2-40B4-BE49-F238E27FC236}">
              <a16:creationId xmlns:a16="http://schemas.microsoft.com/office/drawing/2014/main" id="{805C5D10-9E3D-4781-BAAA-B810CE1E31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7" name="Picture 1" descr="LogoSMVkleinPrint">
          <a:extLst>
            <a:ext uri="{FF2B5EF4-FFF2-40B4-BE49-F238E27FC236}">
              <a16:creationId xmlns:a16="http://schemas.microsoft.com/office/drawing/2014/main" id="{BF3BE5DC-0E86-4523-94E8-0C8566DF87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8" name="Picture 1" descr="LogoSMVkleinPrint">
          <a:extLst>
            <a:ext uri="{FF2B5EF4-FFF2-40B4-BE49-F238E27FC236}">
              <a16:creationId xmlns:a16="http://schemas.microsoft.com/office/drawing/2014/main" id="{CEDA64FA-90F2-4EDA-BEB9-588E15DE84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1349" name="Picture 1" descr="LogoSMVkleinPrint">
          <a:extLst>
            <a:ext uri="{FF2B5EF4-FFF2-40B4-BE49-F238E27FC236}">
              <a16:creationId xmlns:a16="http://schemas.microsoft.com/office/drawing/2014/main" id="{1B46F210-5F35-4A37-AF21-17F6107198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2372" name="Picture 1" descr="LogoSMVkleinPrint">
          <a:extLst>
            <a:ext uri="{FF2B5EF4-FFF2-40B4-BE49-F238E27FC236}">
              <a16:creationId xmlns:a16="http://schemas.microsoft.com/office/drawing/2014/main" id="{DF38A35C-E61E-4A9D-BDC5-ED39357CC3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3" name="Picture 1" descr="LogoSMVkleinPrint">
          <a:extLst>
            <a:ext uri="{FF2B5EF4-FFF2-40B4-BE49-F238E27FC236}">
              <a16:creationId xmlns:a16="http://schemas.microsoft.com/office/drawing/2014/main" id="{980B118B-355B-4B47-BCEB-C42831216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4" name="Picture 1" descr="LogoSMVkleinPrint">
          <a:extLst>
            <a:ext uri="{FF2B5EF4-FFF2-40B4-BE49-F238E27FC236}">
              <a16:creationId xmlns:a16="http://schemas.microsoft.com/office/drawing/2014/main" id="{AE77ACEF-5DBC-436B-A9D2-5CEAA80CA2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5" name="Picture 1" descr="LogoSMVkleinPrint">
          <a:extLst>
            <a:ext uri="{FF2B5EF4-FFF2-40B4-BE49-F238E27FC236}">
              <a16:creationId xmlns:a16="http://schemas.microsoft.com/office/drawing/2014/main" id="{5DAAF135-79A8-48F4-B026-FF701C049A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6" name="Picture 1" descr="LogoSMVkleinPrint">
          <a:extLst>
            <a:ext uri="{FF2B5EF4-FFF2-40B4-BE49-F238E27FC236}">
              <a16:creationId xmlns:a16="http://schemas.microsoft.com/office/drawing/2014/main" id="{A72BC4C9-6BC5-4F8F-9B09-1709DFDA19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7" name="Picture 1" descr="LogoSMVkleinPrint">
          <a:extLst>
            <a:ext uri="{FF2B5EF4-FFF2-40B4-BE49-F238E27FC236}">
              <a16:creationId xmlns:a16="http://schemas.microsoft.com/office/drawing/2014/main" id="{7D9E4294-C419-4DF9-90BD-CAF5FFDA1A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8" name="Picture 1" descr="LogoSMVkleinPrint">
          <a:extLst>
            <a:ext uri="{FF2B5EF4-FFF2-40B4-BE49-F238E27FC236}">
              <a16:creationId xmlns:a16="http://schemas.microsoft.com/office/drawing/2014/main" id="{08E1C9D5-800F-4DD7-AE6E-5971DE5B37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79" name="Picture 1" descr="LogoSMVkleinPrint">
          <a:extLst>
            <a:ext uri="{FF2B5EF4-FFF2-40B4-BE49-F238E27FC236}">
              <a16:creationId xmlns:a16="http://schemas.microsoft.com/office/drawing/2014/main" id="{BB6E9B41-5998-447D-B818-ABB5B62267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80" name="Picture 1" descr="LogoSMVkleinPrint">
          <a:extLst>
            <a:ext uri="{FF2B5EF4-FFF2-40B4-BE49-F238E27FC236}">
              <a16:creationId xmlns:a16="http://schemas.microsoft.com/office/drawing/2014/main" id="{BFEB1469-4EF7-45AA-A3EF-3D22D47E1F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2381" name="Picture 1" descr="LogoSMVkleinPrint">
          <a:extLst>
            <a:ext uri="{FF2B5EF4-FFF2-40B4-BE49-F238E27FC236}">
              <a16:creationId xmlns:a16="http://schemas.microsoft.com/office/drawing/2014/main" id="{2FE74E29-C967-4497-ADFD-776812711B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3098" name="Picture 1" descr="LogoSMVkleinPrint">
          <a:extLst>
            <a:ext uri="{FF2B5EF4-FFF2-40B4-BE49-F238E27FC236}">
              <a16:creationId xmlns:a16="http://schemas.microsoft.com/office/drawing/2014/main" id="{FF2E44E0-1012-4541-BB7E-963D5AAC5A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4125" name="Picture 1" descr="LogoSMVkleinPrint">
          <a:extLst>
            <a:ext uri="{FF2B5EF4-FFF2-40B4-BE49-F238E27FC236}">
              <a16:creationId xmlns:a16="http://schemas.microsoft.com/office/drawing/2014/main" id="{312765DD-F1D5-42B0-924D-FF0092246E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4126" name="Picture 1" descr="LogoSMVkleinPrint">
          <a:extLst>
            <a:ext uri="{FF2B5EF4-FFF2-40B4-BE49-F238E27FC236}">
              <a16:creationId xmlns:a16="http://schemas.microsoft.com/office/drawing/2014/main" id="{BC8930A2-CBEC-42FC-901B-4F233EFECF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5155" name="Picture 1" descr="LogoSMVkleinPrint">
          <a:extLst>
            <a:ext uri="{FF2B5EF4-FFF2-40B4-BE49-F238E27FC236}">
              <a16:creationId xmlns:a16="http://schemas.microsoft.com/office/drawing/2014/main" id="{D92A2C73-3C85-4CA4-AA16-85B475CBBF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5156" name="Picture 1" descr="LogoSMVkleinPrint">
          <a:extLst>
            <a:ext uri="{FF2B5EF4-FFF2-40B4-BE49-F238E27FC236}">
              <a16:creationId xmlns:a16="http://schemas.microsoft.com/office/drawing/2014/main" id="{D4104ACE-2572-4659-BAD1-4AC5AC90F7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5157" name="Picture 1" descr="LogoSMVkleinPrint">
          <a:extLst>
            <a:ext uri="{FF2B5EF4-FFF2-40B4-BE49-F238E27FC236}">
              <a16:creationId xmlns:a16="http://schemas.microsoft.com/office/drawing/2014/main" id="{CBAFE4B8-F28C-438F-AF2B-5F9F971F34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6186" name="Picture 1" descr="LogoSMVkleinPrint">
          <a:extLst>
            <a:ext uri="{FF2B5EF4-FFF2-40B4-BE49-F238E27FC236}">
              <a16:creationId xmlns:a16="http://schemas.microsoft.com/office/drawing/2014/main" id="{4FDB5DF0-391E-4DDF-9C6A-D2E59CF64F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7" name="Picture 1" descr="LogoSMVkleinPrint">
          <a:extLst>
            <a:ext uri="{FF2B5EF4-FFF2-40B4-BE49-F238E27FC236}">
              <a16:creationId xmlns:a16="http://schemas.microsoft.com/office/drawing/2014/main" id="{41953A16-2C33-44E6-A5A7-D1F808E9B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8" name="Picture 1" descr="LogoSMVkleinPrint">
          <a:extLst>
            <a:ext uri="{FF2B5EF4-FFF2-40B4-BE49-F238E27FC236}">
              <a16:creationId xmlns:a16="http://schemas.microsoft.com/office/drawing/2014/main" id="{05EC05BB-06CC-4D6A-8C80-4DAFE0EBF2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6189" name="Picture 1" descr="LogoSMVkleinPrint">
          <a:extLst>
            <a:ext uri="{FF2B5EF4-FFF2-40B4-BE49-F238E27FC236}">
              <a16:creationId xmlns:a16="http://schemas.microsoft.com/office/drawing/2014/main" id="{C4A230E2-FE43-404E-9855-DE2006495A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7217" name="Picture 1" descr="LogoSMVkleinPrint">
          <a:extLst>
            <a:ext uri="{FF2B5EF4-FFF2-40B4-BE49-F238E27FC236}">
              <a16:creationId xmlns:a16="http://schemas.microsoft.com/office/drawing/2014/main" id="{07CABCEA-57EB-456F-9D8F-CE97EACC9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18" name="Picture 1" descr="LogoSMVkleinPrint">
          <a:extLst>
            <a:ext uri="{FF2B5EF4-FFF2-40B4-BE49-F238E27FC236}">
              <a16:creationId xmlns:a16="http://schemas.microsoft.com/office/drawing/2014/main" id="{924E26B4-6A60-42F0-B91D-505F6322A2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19" name="Picture 1" descr="LogoSMVkleinPrint">
          <a:extLst>
            <a:ext uri="{FF2B5EF4-FFF2-40B4-BE49-F238E27FC236}">
              <a16:creationId xmlns:a16="http://schemas.microsoft.com/office/drawing/2014/main" id="{D6F63D1A-C483-469E-B285-A84A974CD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20" name="Picture 1" descr="LogoSMVkleinPrint">
          <a:extLst>
            <a:ext uri="{FF2B5EF4-FFF2-40B4-BE49-F238E27FC236}">
              <a16:creationId xmlns:a16="http://schemas.microsoft.com/office/drawing/2014/main" id="{6097793E-EC3F-4C2C-9384-23CE5B21F7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7221" name="Picture 1" descr="LogoSMVkleinPrint">
          <a:extLst>
            <a:ext uri="{FF2B5EF4-FFF2-40B4-BE49-F238E27FC236}">
              <a16:creationId xmlns:a16="http://schemas.microsoft.com/office/drawing/2014/main" id="{A0F70A82-CD58-4988-B0CD-7156F7DF6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8248" name="Picture 1" descr="LogoSMVkleinPrint">
          <a:extLst>
            <a:ext uri="{FF2B5EF4-FFF2-40B4-BE49-F238E27FC236}">
              <a16:creationId xmlns:a16="http://schemas.microsoft.com/office/drawing/2014/main" id="{168EBD65-592B-4F96-836E-EC8AEEBDF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49" name="Picture 1" descr="LogoSMVkleinPrint">
          <a:extLst>
            <a:ext uri="{FF2B5EF4-FFF2-40B4-BE49-F238E27FC236}">
              <a16:creationId xmlns:a16="http://schemas.microsoft.com/office/drawing/2014/main" id="{81F38A14-1B9D-447C-9F6E-9FA89FBA90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0" name="Picture 1" descr="LogoSMVkleinPrint">
          <a:extLst>
            <a:ext uri="{FF2B5EF4-FFF2-40B4-BE49-F238E27FC236}">
              <a16:creationId xmlns:a16="http://schemas.microsoft.com/office/drawing/2014/main" id="{A59E46C3-3E10-4BBB-AEC0-764E50044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1" name="Picture 1" descr="LogoSMVkleinPrint">
          <a:extLst>
            <a:ext uri="{FF2B5EF4-FFF2-40B4-BE49-F238E27FC236}">
              <a16:creationId xmlns:a16="http://schemas.microsoft.com/office/drawing/2014/main" id="{1043C7C0-E11B-442C-8B5B-7E5822B5B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2" name="Picture 1" descr="LogoSMVkleinPrint">
          <a:extLst>
            <a:ext uri="{FF2B5EF4-FFF2-40B4-BE49-F238E27FC236}">
              <a16:creationId xmlns:a16="http://schemas.microsoft.com/office/drawing/2014/main" id="{85FABC19-9A57-4DAC-84A8-8584F1D568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8253" name="Picture 1" descr="LogoSMVkleinPrint">
          <a:extLst>
            <a:ext uri="{FF2B5EF4-FFF2-40B4-BE49-F238E27FC236}">
              <a16:creationId xmlns:a16="http://schemas.microsoft.com/office/drawing/2014/main" id="{F0DD4C13-7B05-4D9E-9C41-BB9805A1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9279" name="Picture 1" descr="LogoSMVkleinPrint">
          <a:extLst>
            <a:ext uri="{FF2B5EF4-FFF2-40B4-BE49-F238E27FC236}">
              <a16:creationId xmlns:a16="http://schemas.microsoft.com/office/drawing/2014/main" id="{99C832B7-5D30-4704-AE61-55368294CB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0" name="Picture 1" descr="LogoSMVkleinPrint">
          <a:extLst>
            <a:ext uri="{FF2B5EF4-FFF2-40B4-BE49-F238E27FC236}">
              <a16:creationId xmlns:a16="http://schemas.microsoft.com/office/drawing/2014/main" id="{ED8F3EB2-60C2-4F6E-81B9-C66FAF6C19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1" name="Picture 1" descr="LogoSMVkleinPrint">
          <a:extLst>
            <a:ext uri="{FF2B5EF4-FFF2-40B4-BE49-F238E27FC236}">
              <a16:creationId xmlns:a16="http://schemas.microsoft.com/office/drawing/2014/main" id="{BDCE0944-CE48-47A5-81EA-0B89F1AB30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2" name="Picture 1" descr="LogoSMVkleinPrint">
          <a:extLst>
            <a:ext uri="{FF2B5EF4-FFF2-40B4-BE49-F238E27FC236}">
              <a16:creationId xmlns:a16="http://schemas.microsoft.com/office/drawing/2014/main" id="{A1B906AF-23DA-406F-839F-55D30ECEBA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3" name="Picture 1" descr="LogoSMVkleinPrint">
          <a:extLst>
            <a:ext uri="{FF2B5EF4-FFF2-40B4-BE49-F238E27FC236}">
              <a16:creationId xmlns:a16="http://schemas.microsoft.com/office/drawing/2014/main" id="{38BFFF37-9F25-4468-A486-93E12A568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4" name="Picture 1" descr="LogoSMVkleinPrint">
          <a:extLst>
            <a:ext uri="{FF2B5EF4-FFF2-40B4-BE49-F238E27FC236}">
              <a16:creationId xmlns:a16="http://schemas.microsoft.com/office/drawing/2014/main" id="{B51FEE3C-0214-4A4B-BF2B-E404BD07F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9285" name="Picture 1" descr="LogoSMVkleinPrint">
          <a:extLst>
            <a:ext uri="{FF2B5EF4-FFF2-40B4-BE49-F238E27FC236}">
              <a16:creationId xmlns:a16="http://schemas.microsoft.com/office/drawing/2014/main" id="{D1356E61-7D67-4397-81E1-340B77DF1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438150</xdr:colOff>
      <xdr:row>0</xdr:row>
      <xdr:rowOff>104775</xdr:rowOff>
    </xdr:from>
    <xdr:to>
      <xdr:col>8</xdr:col>
      <xdr:colOff>419100</xdr:colOff>
      <xdr:row>3</xdr:row>
      <xdr:rowOff>38100</xdr:rowOff>
    </xdr:to>
    <xdr:pic>
      <xdr:nvPicPr>
        <xdr:cNvPr id="10310" name="Picture 1" descr="LogoSMVkleinPrint">
          <a:extLst>
            <a:ext uri="{FF2B5EF4-FFF2-40B4-BE49-F238E27FC236}">
              <a16:creationId xmlns:a16="http://schemas.microsoft.com/office/drawing/2014/main" id="{72AF023F-597A-4C5E-BCF0-A56158254B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1" name="Picture 1" descr="LogoSMVkleinPrint">
          <a:extLst>
            <a:ext uri="{FF2B5EF4-FFF2-40B4-BE49-F238E27FC236}">
              <a16:creationId xmlns:a16="http://schemas.microsoft.com/office/drawing/2014/main" id="{064D4544-819C-457A-A0C7-41B9786E0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2" name="Picture 1" descr="LogoSMVkleinPrint">
          <a:extLst>
            <a:ext uri="{FF2B5EF4-FFF2-40B4-BE49-F238E27FC236}">
              <a16:creationId xmlns:a16="http://schemas.microsoft.com/office/drawing/2014/main" id="{74014924-5742-423D-A201-FE30EFE0EC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3" name="Picture 1" descr="LogoSMVkleinPrint">
          <a:extLst>
            <a:ext uri="{FF2B5EF4-FFF2-40B4-BE49-F238E27FC236}">
              <a16:creationId xmlns:a16="http://schemas.microsoft.com/office/drawing/2014/main" id="{AFC3A30D-64B0-4B47-85DE-6697AA781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4" name="Picture 1" descr="LogoSMVkleinPrint">
          <a:extLst>
            <a:ext uri="{FF2B5EF4-FFF2-40B4-BE49-F238E27FC236}">
              <a16:creationId xmlns:a16="http://schemas.microsoft.com/office/drawing/2014/main" id="{47F3780E-9485-47ED-AEBF-9FFC58E860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5" name="Picture 1" descr="LogoSMVkleinPrint">
          <a:extLst>
            <a:ext uri="{FF2B5EF4-FFF2-40B4-BE49-F238E27FC236}">
              <a16:creationId xmlns:a16="http://schemas.microsoft.com/office/drawing/2014/main" id="{FE21EA54-DACA-482E-94D6-C62AAAD1E6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6" name="Picture 1" descr="LogoSMVkleinPrint">
          <a:extLst>
            <a:ext uri="{FF2B5EF4-FFF2-40B4-BE49-F238E27FC236}">
              <a16:creationId xmlns:a16="http://schemas.microsoft.com/office/drawing/2014/main" id="{6B40D562-F030-4EDB-AB38-16C65C3431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438150</xdr:colOff>
      <xdr:row>0</xdr:row>
      <xdr:rowOff>104775</xdr:rowOff>
    </xdr:from>
    <xdr:to>
      <xdr:col>8</xdr:col>
      <xdr:colOff>419100</xdr:colOff>
      <xdr:row>3</xdr:row>
      <xdr:rowOff>38100</xdr:rowOff>
    </xdr:to>
    <xdr:pic>
      <xdr:nvPicPr>
        <xdr:cNvPr id="10317" name="Picture 1" descr="LogoSMVkleinPrint">
          <a:extLst>
            <a:ext uri="{FF2B5EF4-FFF2-40B4-BE49-F238E27FC236}">
              <a16:creationId xmlns:a16="http://schemas.microsoft.com/office/drawing/2014/main" id="{048DC643-C434-487B-8C90-421919155E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29025" y="104775"/>
          <a:ext cx="1809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56"/>
  <sheetViews>
    <sheetView showGridLines="0" tabSelected="1" zoomScaleNormal="100" workbookViewId="0">
      <selection activeCell="R48" sqref="R48:T48"/>
    </sheetView>
  </sheetViews>
  <sheetFormatPr baseColWidth="10" defaultColWidth="8.85546875" defaultRowHeight="12" x14ac:dyDescent="0.2"/>
  <cols>
    <col min="1" max="1" width="15.42578125" style="39" customWidth="1"/>
    <col min="2" max="2" width="20.85546875" style="39" customWidth="1"/>
    <col min="3" max="3" width="1.7109375" style="39" customWidth="1"/>
    <col min="4" max="4" width="7.5703125" style="39" customWidth="1"/>
    <col min="5" max="5" width="1.7109375" style="39" customWidth="1"/>
    <col min="6" max="6" width="8.7109375" style="39" customWidth="1"/>
    <col min="7" max="7" width="2.28515625" style="39" customWidth="1"/>
    <col min="8" max="8" width="6.85546875" style="39" customWidth="1"/>
    <col min="9" max="9" width="1.7109375" style="39" customWidth="1"/>
    <col min="10" max="10" width="6" style="39" customWidth="1"/>
    <col min="11" max="11" width="1.7109375" style="39" customWidth="1"/>
    <col min="12" max="12" width="6.85546875" style="39" customWidth="1"/>
    <col min="13" max="13" width="1.7109375" style="39" customWidth="1"/>
    <col min="14" max="14" width="9" style="39" customWidth="1"/>
    <col min="15" max="15" width="1.7109375" style="39" customWidth="1"/>
    <col min="16" max="16" width="10.28515625" style="39" customWidth="1"/>
    <col min="17" max="17" width="1.7109375" style="39" customWidth="1"/>
    <col min="18" max="18" width="6.7109375" style="39" customWidth="1"/>
    <col min="19" max="19" width="1.7109375" style="39" customWidth="1"/>
    <col min="20" max="20" width="10.7109375" style="39" customWidth="1"/>
    <col min="21" max="21" width="1.7109375" style="39" customWidth="1"/>
    <col min="22" max="22" width="8.140625" style="39" customWidth="1"/>
    <col min="23" max="23" width="1.5703125" style="39" customWidth="1"/>
    <col min="24" max="16384" width="8.85546875" style="39"/>
  </cols>
  <sheetData>
    <row r="1" spans="1:33" ht="4.1500000000000004" customHeight="1" x14ac:dyDescent="0.2"/>
    <row r="2" spans="1:33" ht="13.9" customHeight="1" x14ac:dyDescent="0.2">
      <c r="A2" s="2" t="s">
        <v>1</v>
      </c>
      <c r="B2" s="118"/>
      <c r="C2" s="118"/>
      <c r="D2" s="118"/>
      <c r="E2" s="3"/>
      <c r="F2" s="3"/>
      <c r="G2" s="3"/>
      <c r="H2" s="3"/>
      <c r="I2" s="3"/>
      <c r="J2" s="3"/>
      <c r="K2" s="3"/>
      <c r="L2" s="3"/>
      <c r="M2" s="3"/>
      <c r="N2" s="3"/>
      <c r="O2" s="3"/>
      <c r="P2" s="3"/>
      <c r="Q2" s="3"/>
      <c r="R2" s="3"/>
      <c r="S2" s="3"/>
      <c r="T2" s="3"/>
      <c r="U2" s="3"/>
      <c r="V2" s="3"/>
      <c r="W2" s="22"/>
    </row>
    <row r="3" spans="1:33" x14ac:dyDescent="0.2">
      <c r="B3" s="37"/>
      <c r="C3" s="3"/>
      <c r="D3" s="2"/>
      <c r="E3" s="3"/>
      <c r="F3" s="3"/>
      <c r="G3" s="3"/>
      <c r="H3" s="3"/>
      <c r="I3" s="3"/>
      <c r="J3" s="3"/>
      <c r="K3" s="3"/>
      <c r="L3" s="3"/>
      <c r="M3" s="3"/>
      <c r="N3" s="3"/>
      <c r="O3" s="3"/>
      <c r="P3" s="3"/>
      <c r="Q3" s="3"/>
      <c r="R3" s="3"/>
      <c r="S3" s="3"/>
      <c r="T3" s="3"/>
      <c r="U3" s="3"/>
      <c r="V3" s="3"/>
      <c r="W3" s="22"/>
    </row>
    <row r="4" spans="1:33" ht="15.75" x14ac:dyDescent="0.25">
      <c r="A4" s="1" t="s">
        <v>2</v>
      </c>
      <c r="B4" s="5"/>
      <c r="C4" s="5"/>
      <c r="D4" s="5"/>
      <c r="E4" s="5"/>
      <c r="F4" s="5"/>
      <c r="G4" s="5"/>
      <c r="H4" s="3"/>
      <c r="I4" s="5"/>
      <c r="J4" s="5"/>
      <c r="K4" s="5"/>
      <c r="L4" s="5"/>
      <c r="M4" s="5"/>
      <c r="N4" s="5"/>
      <c r="O4" s="5"/>
      <c r="P4" s="5"/>
      <c r="Q4" s="5"/>
      <c r="R4" s="5"/>
      <c r="S4" s="5"/>
      <c r="T4" s="3"/>
      <c r="U4" s="5"/>
      <c r="V4" s="3"/>
      <c r="W4" s="22"/>
    </row>
    <row r="5" spans="1:33" ht="6.6" customHeight="1" x14ac:dyDescent="0.2">
      <c r="A5" s="3"/>
      <c r="B5" s="3"/>
      <c r="C5" s="3"/>
      <c r="D5" s="3"/>
      <c r="E5" s="3"/>
      <c r="F5" s="3"/>
      <c r="G5" s="3"/>
      <c r="H5" s="3"/>
      <c r="I5" s="5"/>
      <c r="J5" s="5"/>
      <c r="K5" s="5"/>
      <c r="L5" s="5"/>
      <c r="M5" s="5"/>
      <c r="N5" s="5"/>
      <c r="O5" s="3"/>
      <c r="P5" s="3"/>
      <c r="Q5" s="3"/>
      <c r="R5" s="3"/>
      <c r="S5" s="3"/>
      <c r="T5" s="3"/>
      <c r="U5" s="3"/>
      <c r="V5" s="3"/>
      <c r="W5" s="22"/>
    </row>
    <row r="6" spans="1:33" x14ac:dyDescent="0.2">
      <c r="A6" s="2" t="s">
        <v>34</v>
      </c>
      <c r="B6" s="118"/>
      <c r="C6" s="118"/>
      <c r="D6" s="118"/>
      <c r="E6" s="3"/>
      <c r="F6" s="20" t="s">
        <v>3</v>
      </c>
      <c r="G6" s="3"/>
      <c r="H6" s="3"/>
      <c r="I6" s="118"/>
      <c r="J6" s="118"/>
      <c r="K6" s="118"/>
      <c r="L6" s="118"/>
      <c r="M6" s="118"/>
      <c r="N6" s="118"/>
      <c r="O6" s="118"/>
      <c r="P6" s="118"/>
      <c r="Q6" s="3"/>
      <c r="U6" s="3"/>
      <c r="V6" s="3"/>
      <c r="W6" s="22"/>
    </row>
    <row r="7" spans="1:33" x14ac:dyDescent="0.2">
      <c r="A7" s="2"/>
      <c r="B7" s="2" t="s">
        <v>4</v>
      </c>
      <c r="C7" s="2"/>
      <c r="D7" s="2"/>
      <c r="E7" s="3"/>
      <c r="F7" s="2"/>
      <c r="G7" s="2"/>
      <c r="H7" s="2"/>
      <c r="I7" s="2"/>
      <c r="J7" s="2"/>
      <c r="K7" s="2"/>
      <c r="L7" s="2"/>
      <c r="M7" s="2"/>
      <c r="N7" s="2"/>
      <c r="O7" s="2"/>
      <c r="P7" s="2"/>
      <c r="Q7" s="2"/>
      <c r="R7" s="2"/>
      <c r="S7" s="2"/>
      <c r="T7" s="2"/>
      <c r="U7" s="2"/>
      <c r="V7" s="2"/>
      <c r="W7" s="22"/>
    </row>
    <row r="8" spans="1:33" ht="11.45" customHeight="1" x14ac:dyDescent="0.2">
      <c r="A8" s="2" t="s">
        <v>21</v>
      </c>
      <c r="B8" s="118"/>
      <c r="C8" s="118"/>
      <c r="D8" s="118"/>
      <c r="E8" s="3"/>
      <c r="F8" s="20" t="s">
        <v>52</v>
      </c>
      <c r="G8" s="2"/>
      <c r="H8" s="2"/>
      <c r="I8" s="118"/>
      <c r="J8" s="118"/>
      <c r="K8" s="118"/>
      <c r="L8" s="118"/>
      <c r="M8" s="118"/>
      <c r="N8" s="118"/>
      <c r="O8" s="118"/>
      <c r="P8" s="118"/>
      <c r="Q8" s="38"/>
      <c r="R8" s="19" t="s">
        <v>5</v>
      </c>
      <c r="S8" s="122"/>
      <c r="T8" s="122"/>
      <c r="W8" s="22"/>
    </row>
    <row r="9" spans="1:33" x14ac:dyDescent="0.2">
      <c r="A9" s="2"/>
      <c r="B9" s="2"/>
      <c r="C9" s="2"/>
      <c r="D9" s="2"/>
      <c r="E9" s="3"/>
      <c r="F9" s="2"/>
      <c r="G9" s="2"/>
      <c r="H9" s="2"/>
      <c r="I9" s="2"/>
      <c r="J9" s="2"/>
      <c r="K9" s="2"/>
      <c r="L9" s="2"/>
      <c r="M9" s="2"/>
      <c r="N9" s="2"/>
      <c r="Q9" s="9"/>
      <c r="R9" s="9"/>
      <c r="S9" s="9"/>
      <c r="T9" s="9"/>
      <c r="U9" s="2"/>
      <c r="V9" s="2"/>
      <c r="W9" s="21"/>
    </row>
    <row r="10" spans="1:33" ht="13.5" x14ac:dyDescent="0.2">
      <c r="A10" s="3"/>
      <c r="B10" s="6" t="s">
        <v>41</v>
      </c>
      <c r="C10" s="6"/>
      <c r="D10" s="6" t="s">
        <v>36</v>
      </c>
      <c r="E10" s="6"/>
      <c r="F10" s="6" t="s">
        <v>18</v>
      </c>
      <c r="G10" s="6"/>
      <c r="H10" s="6" t="s">
        <v>72</v>
      </c>
      <c r="I10" s="6"/>
      <c r="J10" s="6" t="s">
        <v>7</v>
      </c>
      <c r="K10" s="6"/>
      <c r="L10" s="6" t="s">
        <v>70</v>
      </c>
      <c r="M10" s="6"/>
      <c r="N10" s="6" t="s">
        <v>67</v>
      </c>
      <c r="O10" s="6"/>
      <c r="P10" s="6" t="s">
        <v>19</v>
      </c>
      <c r="Q10" s="6"/>
      <c r="R10" s="6" t="s">
        <v>71</v>
      </c>
      <c r="S10" s="6"/>
      <c r="T10" s="6" t="s">
        <v>19</v>
      </c>
      <c r="U10" s="6"/>
      <c r="V10" s="7" t="s">
        <v>8</v>
      </c>
      <c r="W10" s="23"/>
    </row>
    <row r="11" spans="1:33" ht="13.5" x14ac:dyDescent="0.2">
      <c r="A11" s="3"/>
      <c r="B11" s="6"/>
      <c r="C11" s="6"/>
      <c r="D11" s="6" t="s">
        <v>6</v>
      </c>
      <c r="E11" s="6"/>
      <c r="F11" s="6" t="s">
        <v>10</v>
      </c>
      <c r="G11" s="6"/>
      <c r="H11" s="6" t="s">
        <v>10</v>
      </c>
      <c r="I11" s="6"/>
      <c r="J11" s="6" t="s">
        <v>73</v>
      </c>
      <c r="K11" s="6"/>
      <c r="L11" s="6" t="s">
        <v>8</v>
      </c>
      <c r="M11" s="6"/>
      <c r="N11" s="6" t="s">
        <v>10</v>
      </c>
      <c r="O11" s="6"/>
      <c r="P11" s="6" t="s">
        <v>20</v>
      </c>
      <c r="Q11" s="6"/>
      <c r="R11" s="6" t="s">
        <v>9</v>
      </c>
      <c r="S11" s="6"/>
      <c r="T11" s="6" t="s">
        <v>8</v>
      </c>
      <c r="U11" s="6"/>
      <c r="V11" s="7"/>
      <c r="W11" s="23"/>
    </row>
    <row r="12" spans="1:33" ht="7.15" customHeight="1" x14ac:dyDescent="0.2">
      <c r="A12" s="3"/>
      <c r="B12" s="3"/>
      <c r="C12" s="3"/>
      <c r="D12" s="3"/>
      <c r="E12" s="3"/>
      <c r="F12" s="3"/>
      <c r="G12" s="3"/>
      <c r="H12" s="3"/>
      <c r="I12" s="3"/>
      <c r="J12" s="3"/>
      <c r="K12" s="3"/>
      <c r="L12" s="3"/>
      <c r="M12" s="3"/>
      <c r="N12" s="3"/>
      <c r="O12" s="3"/>
      <c r="P12" s="3"/>
      <c r="Q12" s="3"/>
      <c r="R12" s="3"/>
      <c r="S12" s="3"/>
      <c r="T12" s="3"/>
      <c r="U12" s="3"/>
      <c r="V12" s="3"/>
      <c r="W12" s="22"/>
    </row>
    <row r="13" spans="1:33" x14ac:dyDescent="0.2">
      <c r="A13" s="34" t="str">
        <f>'1. Jurymitglied'!$C$12</f>
        <v>1. Jurymitglied</v>
      </c>
      <c r="B13" s="93">
        <f>'1. Jurymitglied'!$C$10</f>
        <v>0</v>
      </c>
      <c r="C13" s="12"/>
      <c r="D13" s="97">
        <f>'1. Jurymitglied'!$E$21</f>
        <v>0</v>
      </c>
      <c r="E13" s="9"/>
      <c r="F13" s="96" t="str">
        <f>'1. Jurymitglied'!$G$21</f>
        <v>0.00</v>
      </c>
      <c r="G13" s="9"/>
      <c r="H13" s="109">
        <f>'1. Jurymitglied'!$G$26</f>
        <v>0</v>
      </c>
      <c r="I13" s="9"/>
      <c r="J13" s="97">
        <f>'1. Jurymitglied'!$A$32</f>
        <v>0</v>
      </c>
      <c r="K13" s="10"/>
      <c r="L13" s="95">
        <f>'1. Jurymitglied'!$G$32</f>
        <v>0</v>
      </c>
      <c r="M13" s="10"/>
      <c r="N13" s="95">
        <f>'1. Jurymitglied'!$G$38</f>
        <v>0</v>
      </c>
      <c r="O13" s="10"/>
      <c r="P13" s="115">
        <f>'1. Jurymitglied'!$A$44</f>
        <v>0</v>
      </c>
      <c r="Q13" s="10"/>
      <c r="R13" s="95">
        <f>'1. Jurymitglied'!$C$44</f>
        <v>0</v>
      </c>
      <c r="S13" s="10"/>
      <c r="T13" s="140" t="str">
        <f>IF(IF(R13&gt;HotelErsatz,HotelErsatz*P13,R13*P13)=0,"",IF(R13&gt;HotelErsatz,HotelErsatz*P13,R13*P13))</f>
        <v/>
      </c>
      <c r="U13" s="11"/>
      <c r="V13" s="83" t="str">
        <f>IF(SUM(F13,H13,L13,N13,T13)=0,"",SUM(F13,H13,L13,N13,T13))</f>
        <v/>
      </c>
      <c r="W13" s="24"/>
      <c r="Y13" s="73"/>
    </row>
    <row r="14" spans="1:33" ht="8.1" customHeight="1" x14ac:dyDescent="0.2">
      <c r="A14" s="34"/>
      <c r="B14" s="94"/>
      <c r="C14" s="12"/>
      <c r="D14" s="13"/>
      <c r="E14" s="13"/>
      <c r="F14" s="14"/>
      <c r="G14" s="13"/>
      <c r="H14" s="14"/>
      <c r="I14" s="13"/>
      <c r="J14" s="13"/>
      <c r="K14" s="3"/>
      <c r="L14" s="14"/>
      <c r="M14" s="3"/>
      <c r="N14" s="14"/>
      <c r="O14" s="3"/>
      <c r="P14" s="82"/>
      <c r="Q14" s="3"/>
      <c r="R14" s="3"/>
      <c r="S14" s="3"/>
      <c r="T14" s="14"/>
      <c r="U14" s="3"/>
      <c r="V14" s="84"/>
      <c r="W14" s="22"/>
      <c r="Y14" s="100" t="s">
        <v>55</v>
      </c>
      <c r="Z14" s="101"/>
      <c r="AA14" s="101"/>
      <c r="AB14" s="101"/>
      <c r="AC14" s="101"/>
      <c r="AD14" s="102"/>
      <c r="AE14" s="74"/>
      <c r="AF14" s="74"/>
      <c r="AG14" s="74"/>
    </row>
    <row r="15" spans="1:33" x14ac:dyDescent="0.2">
      <c r="A15" s="34" t="str">
        <f>'2. Jurymitglied'!$C$12</f>
        <v>2. Jurymitglied</v>
      </c>
      <c r="B15" s="93">
        <f>'2. Jurymitglied'!$C$10</f>
        <v>0</v>
      </c>
      <c r="C15" s="8"/>
      <c r="D15" s="97">
        <f>'2. Jurymitglied'!$E$21</f>
        <v>0</v>
      </c>
      <c r="E15" s="9"/>
      <c r="F15" s="98" t="str">
        <f>'2. Jurymitglied'!$G$21</f>
        <v>0.00</v>
      </c>
      <c r="G15" s="9"/>
      <c r="H15" s="109">
        <f>'2. Jurymitglied'!$G$26</f>
        <v>0</v>
      </c>
      <c r="I15" s="9"/>
      <c r="J15" s="97">
        <f>'2. Jurymitglied'!$A$32</f>
        <v>0</v>
      </c>
      <c r="K15" s="10"/>
      <c r="L15" s="26">
        <f>'2. Jurymitglied'!$G$32</f>
        <v>0</v>
      </c>
      <c r="M15" s="10"/>
      <c r="N15" s="26">
        <f>'2. Jurymitglied'!$G$38</f>
        <v>0</v>
      </c>
      <c r="O15" s="10"/>
      <c r="P15" s="115">
        <f>'2. Jurymitglied'!$A$44</f>
        <v>0</v>
      </c>
      <c r="Q15" s="10"/>
      <c r="R15" s="95">
        <f>'2. Jurymitglied'!$C$44</f>
        <v>0</v>
      </c>
      <c r="S15" s="10"/>
      <c r="T15" s="140" t="str">
        <f>IF(IF(R15&gt;HotelErsatz,HotelErsatz*P15,R15*P15)=0,"",IF(R15&gt;HotelErsatz,HotelErsatz*P15,R15*P15))</f>
        <v/>
      </c>
      <c r="U15" s="10"/>
      <c r="V15" s="83" t="str">
        <f>IF(SUM(F15,H15,L15,N15,T15)=0,"",SUM(F15,H15,L15,N15,T15))</f>
        <v/>
      </c>
      <c r="W15" s="24"/>
      <c r="Y15" s="103"/>
      <c r="Z15" s="104"/>
      <c r="AA15" s="104"/>
      <c r="AB15" s="104"/>
      <c r="AC15" s="104"/>
      <c r="AD15" s="105"/>
      <c r="AE15" s="74"/>
      <c r="AF15" s="74"/>
      <c r="AG15" s="74"/>
    </row>
    <row r="16" spans="1:33" ht="8.1" customHeight="1" x14ac:dyDescent="0.2">
      <c r="A16" s="34"/>
      <c r="B16" s="94"/>
      <c r="C16" s="12"/>
      <c r="D16" s="13"/>
      <c r="E16" s="13"/>
      <c r="F16" s="14"/>
      <c r="G16" s="13"/>
      <c r="H16" s="14"/>
      <c r="I16" s="13"/>
      <c r="J16" s="13"/>
      <c r="K16" s="3"/>
      <c r="L16" s="14"/>
      <c r="M16" s="3"/>
      <c r="N16" s="14"/>
      <c r="O16" s="3"/>
      <c r="P16" s="82"/>
      <c r="Q16" s="3"/>
      <c r="R16" s="3"/>
      <c r="S16" s="3"/>
      <c r="T16" s="14"/>
      <c r="U16" s="3"/>
      <c r="V16" s="84"/>
      <c r="W16" s="22"/>
      <c r="Y16" s="103" t="s">
        <v>56</v>
      </c>
      <c r="Z16" s="104"/>
      <c r="AA16" s="104"/>
      <c r="AB16" s="104"/>
      <c r="AC16" s="104"/>
      <c r="AD16" s="105"/>
      <c r="AE16" s="74"/>
      <c r="AF16" s="74"/>
      <c r="AG16" s="74"/>
    </row>
    <row r="17" spans="1:33" x14ac:dyDescent="0.2">
      <c r="A17" s="34" t="str">
        <f>'3. Jurymitglied'!$C$12</f>
        <v>3. Jurymitglied</v>
      </c>
      <c r="B17" s="93">
        <f>'3. Jurymitglied'!$C$10</f>
        <v>0</v>
      </c>
      <c r="C17" s="8"/>
      <c r="D17" s="97">
        <f>'3. Jurymitglied'!$E$21</f>
        <v>0</v>
      </c>
      <c r="E17" s="9"/>
      <c r="F17" s="98" t="str">
        <f>'3. Jurymitglied'!$G$21</f>
        <v>0.00</v>
      </c>
      <c r="G17" s="9"/>
      <c r="H17" s="109">
        <f>'3. Jurymitglied'!$G$26</f>
        <v>0</v>
      </c>
      <c r="I17" s="9"/>
      <c r="J17" s="97">
        <f>'3. Jurymitglied'!$A$32</f>
        <v>0</v>
      </c>
      <c r="K17" s="10"/>
      <c r="L17" s="26">
        <f>'3. Jurymitglied'!$G$32</f>
        <v>0</v>
      </c>
      <c r="M17" s="10"/>
      <c r="N17" s="26">
        <f>'3. Jurymitglied'!$G$38</f>
        <v>0</v>
      </c>
      <c r="O17" s="10"/>
      <c r="P17" s="115">
        <f>'3. Jurymitglied'!$A$44</f>
        <v>0</v>
      </c>
      <c r="Q17" s="10"/>
      <c r="R17" s="95">
        <f>'3. Jurymitglied'!$C$44</f>
        <v>0</v>
      </c>
      <c r="S17" s="10"/>
      <c r="T17" s="140" t="str">
        <f>IF(IF(R17&gt;HotelErsatz,HotelErsatz*P17,R17*P17)=0,"",IF(R17&gt;HotelErsatz,HotelErsatz*P17,R17*P17))</f>
        <v/>
      </c>
      <c r="U17" s="10"/>
      <c r="V17" s="83" t="str">
        <f>IF(SUM(F17,H17,L17,N17,T17)=0,"",SUM(F17,H17,L17,N17,T17))</f>
        <v/>
      </c>
      <c r="W17" s="24"/>
      <c r="Y17" s="103"/>
      <c r="Z17" s="104"/>
      <c r="AA17" s="104"/>
      <c r="AB17" s="104"/>
      <c r="AC17" s="104"/>
      <c r="AD17" s="105"/>
      <c r="AE17" s="74"/>
      <c r="AF17" s="74"/>
      <c r="AG17" s="74"/>
    </row>
    <row r="18" spans="1:33" ht="8.1" customHeight="1" x14ac:dyDescent="0.2">
      <c r="A18" s="34"/>
      <c r="B18" s="16"/>
      <c r="C18" s="8"/>
      <c r="D18" s="9"/>
      <c r="E18" s="9"/>
      <c r="F18" s="99"/>
      <c r="G18" s="9"/>
      <c r="H18" s="15"/>
      <c r="I18" s="9"/>
      <c r="J18" s="9"/>
      <c r="K18" s="10"/>
      <c r="L18" s="15"/>
      <c r="M18" s="10"/>
      <c r="N18" s="15"/>
      <c r="O18" s="10"/>
      <c r="P18" s="17"/>
      <c r="Q18" s="10"/>
      <c r="R18" s="27"/>
      <c r="S18" s="10"/>
      <c r="T18" s="15"/>
      <c r="U18" s="10"/>
      <c r="V18" s="85"/>
      <c r="W18" s="25"/>
      <c r="Y18" s="103" t="s">
        <v>57</v>
      </c>
      <c r="Z18" s="104"/>
      <c r="AA18" s="104"/>
      <c r="AB18" s="104"/>
      <c r="AC18" s="104"/>
      <c r="AD18" s="105"/>
      <c r="AE18" s="74"/>
      <c r="AF18" s="74"/>
      <c r="AG18" s="74"/>
    </row>
    <row r="19" spans="1:33" x14ac:dyDescent="0.2">
      <c r="A19" s="34" t="str">
        <f>Wettbewerbsleiter!$C$12</f>
        <v>Wettbewerbsleiter</v>
      </c>
      <c r="B19" s="93">
        <f>Wettbewerbsleiter!$C$10</f>
        <v>0</v>
      </c>
      <c r="C19" s="8"/>
      <c r="D19" s="97">
        <f>Wettbewerbsleiter!$E$21</f>
        <v>0</v>
      </c>
      <c r="E19" s="9"/>
      <c r="F19" s="98" t="str">
        <f>Wettbewerbsleiter!$G$21</f>
        <v>0.00</v>
      </c>
      <c r="G19" s="9"/>
      <c r="H19" s="109">
        <f>Wettbewerbsleiter!$G$26</f>
        <v>0</v>
      </c>
      <c r="I19" s="9"/>
      <c r="J19" s="97">
        <f>Wettbewerbsleiter!$A$32</f>
        <v>0</v>
      </c>
      <c r="K19" s="10"/>
      <c r="L19" s="26">
        <f>Wettbewerbsleiter!$G$32</f>
        <v>0</v>
      </c>
      <c r="M19" s="10"/>
      <c r="N19" s="26">
        <f>Wettbewerbsleiter!$G$38</f>
        <v>0</v>
      </c>
      <c r="O19" s="10"/>
      <c r="P19" s="115">
        <f>Wettbewerbsleiter!$A$44</f>
        <v>0</v>
      </c>
      <c r="Q19" s="10"/>
      <c r="R19" s="95">
        <f>Wettbewerbsleiter!$C$44</f>
        <v>0</v>
      </c>
      <c r="S19" s="10"/>
      <c r="T19" s="140" t="str">
        <f>IF(IF(R19&gt;HotelErsatz,HotelErsatz*P19,R19*P19)=0,"",IF(R19&gt;HotelErsatz,HotelErsatz*P19,R19*P19))</f>
        <v/>
      </c>
      <c r="U19" s="10"/>
      <c r="V19" s="83" t="str">
        <f>IF(SUM(F19,H19,L19,N19,T19)=0,"",SUM(F19,H19,L19,N19,T19))</f>
        <v/>
      </c>
      <c r="W19" s="24"/>
      <c r="Y19" s="103" t="s">
        <v>58</v>
      </c>
      <c r="Z19" s="104"/>
      <c r="AA19" s="104"/>
      <c r="AB19" s="104"/>
      <c r="AC19" s="104"/>
      <c r="AD19" s="105"/>
      <c r="AE19" s="74"/>
      <c r="AF19" s="74"/>
      <c r="AG19" s="74"/>
    </row>
    <row r="20" spans="1:33" ht="8.1" customHeight="1" x14ac:dyDescent="0.2">
      <c r="A20" s="34"/>
      <c r="B20" s="94"/>
      <c r="C20" s="12"/>
      <c r="D20" s="13"/>
      <c r="E20" s="13"/>
      <c r="F20" s="99"/>
      <c r="G20" s="13"/>
      <c r="H20" s="14"/>
      <c r="I20" s="13"/>
      <c r="J20" s="13"/>
      <c r="K20" s="3"/>
      <c r="L20" s="14"/>
      <c r="M20" s="3"/>
      <c r="N20" s="14"/>
      <c r="O20" s="3"/>
      <c r="P20" s="82"/>
      <c r="Q20" s="3"/>
      <c r="R20" s="3"/>
      <c r="S20" s="3"/>
      <c r="T20" s="14"/>
      <c r="U20" s="3"/>
      <c r="V20" s="84"/>
      <c r="W20" s="22"/>
      <c r="Y20" s="103" t="s">
        <v>59</v>
      </c>
      <c r="Z20" s="104"/>
      <c r="AA20" s="104"/>
      <c r="AB20" s="104"/>
      <c r="AC20" s="104"/>
      <c r="AD20" s="105"/>
      <c r="AE20" s="74"/>
      <c r="AF20" s="74"/>
      <c r="AG20" s="74"/>
    </row>
    <row r="21" spans="1:33" x14ac:dyDescent="0.2">
      <c r="A21" s="34" t="str">
        <f>'1. Punktrichter'!$C$12</f>
        <v>1. Punkterichter</v>
      </c>
      <c r="B21" s="93">
        <f>'1. Punktrichter'!$C$10</f>
        <v>0</v>
      </c>
      <c r="C21" s="8"/>
      <c r="D21" s="97">
        <f>'1. Punktrichter'!$E$21</f>
        <v>0</v>
      </c>
      <c r="E21" s="9"/>
      <c r="F21" s="98" t="str">
        <f>'1. Punktrichter'!$G$21</f>
        <v>0.00</v>
      </c>
      <c r="G21" s="9"/>
      <c r="H21" s="109">
        <f>'1. Punktrichter'!$G$26</f>
        <v>0</v>
      </c>
      <c r="I21" s="9"/>
      <c r="J21" s="97">
        <f>'1. Punktrichter'!$A$32</f>
        <v>0</v>
      </c>
      <c r="K21" s="10"/>
      <c r="L21" s="26">
        <f>'1. Punktrichter'!$G$32</f>
        <v>0</v>
      </c>
      <c r="M21" s="10"/>
      <c r="N21" s="26">
        <f>'1. Punktrichter'!$G$38</f>
        <v>0</v>
      </c>
      <c r="O21" s="10"/>
      <c r="P21" s="115">
        <f>'1. Punktrichter'!$A$44</f>
        <v>0</v>
      </c>
      <c r="Q21" s="10"/>
      <c r="R21" s="95">
        <f>'1. Punktrichter'!$C$44</f>
        <v>0</v>
      </c>
      <c r="S21" s="10"/>
      <c r="T21" s="140" t="str">
        <f>IF(IF(R21&gt;HotelErsatz,HotelErsatz*P21,R21*P21)=0,"",IF(R21&gt;HotelErsatz,HotelErsatz*P21,R21*P21))</f>
        <v/>
      </c>
      <c r="U21" s="10"/>
      <c r="V21" s="83" t="str">
        <f>IF(SUM(F21,H21,L21,N21,T21)=0,"",SUM(F21,H21,L21,N21,T21))</f>
        <v/>
      </c>
      <c r="W21" s="24"/>
      <c r="Y21" s="103"/>
      <c r="Z21" s="104"/>
      <c r="AA21" s="104"/>
      <c r="AB21" s="104"/>
      <c r="AC21" s="104"/>
      <c r="AD21" s="105"/>
      <c r="AE21" s="74"/>
      <c r="AF21" s="74"/>
      <c r="AG21" s="74"/>
    </row>
    <row r="22" spans="1:33" ht="8.1" customHeight="1" x14ac:dyDescent="0.2">
      <c r="A22" s="34"/>
      <c r="B22" s="94"/>
      <c r="C22" s="12"/>
      <c r="D22" s="13"/>
      <c r="E22" s="13"/>
      <c r="F22" s="14"/>
      <c r="G22" s="13"/>
      <c r="H22" s="14"/>
      <c r="I22" s="13"/>
      <c r="J22" s="13"/>
      <c r="K22" s="3"/>
      <c r="L22" s="14"/>
      <c r="M22" s="3"/>
      <c r="N22" s="14"/>
      <c r="O22" s="3"/>
      <c r="P22" s="82"/>
      <c r="Q22" s="3"/>
      <c r="R22" s="3"/>
      <c r="S22" s="3"/>
      <c r="T22" s="14"/>
      <c r="U22" s="3"/>
      <c r="V22" s="84"/>
      <c r="W22" s="22"/>
      <c r="Y22" s="103" t="s">
        <v>60</v>
      </c>
      <c r="Z22" s="104"/>
      <c r="AA22" s="104"/>
      <c r="AB22" s="104"/>
      <c r="AC22" s="104"/>
      <c r="AD22" s="105"/>
      <c r="AE22" s="74"/>
      <c r="AF22" s="74"/>
      <c r="AG22" s="74"/>
    </row>
    <row r="23" spans="1:33" x14ac:dyDescent="0.2">
      <c r="A23" s="34" t="str">
        <f>'2. Punktrichter'!$C$12</f>
        <v>2. Punkterichter</v>
      </c>
      <c r="B23" s="93">
        <f>'2. Punktrichter'!$C$10</f>
        <v>0</v>
      </c>
      <c r="C23" s="8"/>
      <c r="D23" s="97">
        <f>'2. Punktrichter'!$E$21</f>
        <v>0</v>
      </c>
      <c r="E23" s="9"/>
      <c r="F23" s="98" t="str">
        <f>'2. Punktrichter'!$G$21</f>
        <v>0.00</v>
      </c>
      <c r="G23" s="9"/>
      <c r="H23" s="109">
        <f>'2. Punktrichter'!$G$26</f>
        <v>0</v>
      </c>
      <c r="I23" s="9"/>
      <c r="J23" s="97">
        <f>'2. Punktrichter'!$A$32</f>
        <v>0</v>
      </c>
      <c r="K23" s="10"/>
      <c r="L23" s="26">
        <f>'2. Punktrichter'!$G$32</f>
        <v>0</v>
      </c>
      <c r="M23" s="10"/>
      <c r="N23" s="26">
        <f>'2. Punktrichter'!$G$38</f>
        <v>0</v>
      </c>
      <c r="O23" s="10"/>
      <c r="P23" s="115">
        <f>'2. Punktrichter'!$A$44</f>
        <v>0</v>
      </c>
      <c r="Q23" s="10"/>
      <c r="R23" s="95">
        <f>'2. Punktrichter'!$C$44</f>
        <v>0</v>
      </c>
      <c r="S23" s="10"/>
      <c r="T23" s="140" t="str">
        <f>IF(IF(R23&gt;HotelErsatz,HotelErsatz*P23,R23*P23)=0,"",IF(R23&gt;HotelErsatz,HotelErsatz*P23,R23*P23))</f>
        <v/>
      </c>
      <c r="U23" s="10"/>
      <c r="V23" s="83" t="str">
        <f>IF(SUM(F23,H23,L23,N23,T23)=0,"",SUM(F23,H23,L23,N23,T23))</f>
        <v/>
      </c>
      <c r="W23" s="24"/>
      <c r="Y23" s="103"/>
      <c r="Z23" s="104"/>
      <c r="AA23" s="104"/>
      <c r="AB23" s="104"/>
      <c r="AC23" s="104"/>
      <c r="AD23" s="105"/>
      <c r="AE23" s="74"/>
      <c r="AF23" s="74"/>
      <c r="AG23" s="74"/>
    </row>
    <row r="24" spans="1:33" ht="8.1" customHeight="1" x14ac:dyDescent="0.2">
      <c r="A24" s="34"/>
      <c r="B24" s="94"/>
      <c r="C24" s="12"/>
      <c r="D24" s="13"/>
      <c r="E24" s="13"/>
      <c r="F24" s="14"/>
      <c r="G24" s="13"/>
      <c r="H24" s="14"/>
      <c r="I24" s="13"/>
      <c r="J24" s="13"/>
      <c r="K24" s="3"/>
      <c r="L24" s="14"/>
      <c r="M24" s="3"/>
      <c r="N24" s="14"/>
      <c r="O24" s="3"/>
      <c r="P24" s="82"/>
      <c r="Q24" s="3"/>
      <c r="R24" s="3"/>
      <c r="S24" s="3"/>
      <c r="T24" s="14"/>
      <c r="U24" s="3"/>
      <c r="V24" s="84"/>
      <c r="W24" s="22"/>
      <c r="Y24" s="103" t="s">
        <v>61</v>
      </c>
      <c r="Z24" s="104"/>
      <c r="AA24" s="104"/>
      <c r="AB24" s="104"/>
      <c r="AC24" s="104"/>
      <c r="AD24" s="105"/>
      <c r="AE24" s="74"/>
      <c r="AF24" s="74"/>
      <c r="AG24" s="74"/>
    </row>
    <row r="25" spans="1:33" x14ac:dyDescent="0.2">
      <c r="A25" s="34" t="str">
        <f>'3. Punktrichter'!$C$12</f>
        <v>3. Punkterichter</v>
      </c>
      <c r="B25" s="93">
        <f>'3. Punktrichter'!$C$10</f>
        <v>0</v>
      </c>
      <c r="C25" s="8"/>
      <c r="D25" s="97">
        <f>'3. Punktrichter'!$E$21</f>
        <v>0</v>
      </c>
      <c r="E25" s="9"/>
      <c r="F25" s="98" t="str">
        <f>'3. Punktrichter'!$G$21</f>
        <v>0.00</v>
      </c>
      <c r="G25" s="9"/>
      <c r="H25" s="109">
        <f>'3. Punktrichter'!$G$26</f>
        <v>0</v>
      </c>
      <c r="I25" s="9"/>
      <c r="J25" s="97">
        <f>'3. Punktrichter'!$A$32</f>
        <v>0</v>
      </c>
      <c r="K25" s="10"/>
      <c r="L25" s="26">
        <f>'3. Punktrichter'!$G$32</f>
        <v>0</v>
      </c>
      <c r="M25" s="10"/>
      <c r="N25" s="26">
        <f>'3. Punktrichter'!$G$38</f>
        <v>0</v>
      </c>
      <c r="O25" s="10"/>
      <c r="P25" s="115">
        <f>'3. Punktrichter'!$A$44</f>
        <v>0</v>
      </c>
      <c r="Q25" s="10"/>
      <c r="R25" s="95">
        <f>'3. Punktrichter'!$C$44</f>
        <v>0</v>
      </c>
      <c r="S25" s="10"/>
      <c r="T25" s="140" t="str">
        <f>IF(IF(R25&gt;HotelErsatz,HotelErsatz*P25,R25*P25)=0,"",IF(R25&gt;HotelErsatz,HotelErsatz*P25,R25*P25))</f>
        <v/>
      </c>
      <c r="U25" s="10"/>
      <c r="V25" s="83" t="str">
        <f>IF(SUM(F25,H25,L25,N25,T25)=0,"",SUM(F25,H25,L25,N25,T25))</f>
        <v/>
      </c>
      <c r="W25" s="24"/>
      <c r="Y25" s="103" t="s">
        <v>62</v>
      </c>
      <c r="Z25" s="104"/>
      <c r="AA25" s="104"/>
      <c r="AB25" s="104"/>
      <c r="AC25" s="104"/>
      <c r="AD25" s="105"/>
      <c r="AE25" s="74"/>
      <c r="AF25" s="74"/>
      <c r="AG25" s="74"/>
    </row>
    <row r="26" spans="1:33" ht="8.1" customHeight="1" x14ac:dyDescent="0.2">
      <c r="A26" s="34"/>
      <c r="B26" s="94"/>
      <c r="C26" s="12"/>
      <c r="D26" s="13"/>
      <c r="E26" s="13"/>
      <c r="F26" s="14"/>
      <c r="G26" s="13"/>
      <c r="H26" s="14"/>
      <c r="I26" s="13"/>
      <c r="J26" s="13"/>
      <c r="K26" s="3"/>
      <c r="L26" s="14"/>
      <c r="M26" s="3"/>
      <c r="N26" s="14"/>
      <c r="O26" s="3"/>
      <c r="P26" s="82"/>
      <c r="Q26" s="3"/>
      <c r="R26" s="3"/>
      <c r="S26" s="3"/>
      <c r="T26" s="14"/>
      <c r="U26" s="3"/>
      <c r="V26" s="84"/>
      <c r="W26" s="22"/>
      <c r="Y26" s="103"/>
      <c r="Z26" s="104"/>
      <c r="AA26" s="104"/>
      <c r="AB26" s="104"/>
      <c r="AC26" s="104"/>
      <c r="AD26" s="105"/>
      <c r="AE26" s="74"/>
      <c r="AF26" s="74"/>
      <c r="AG26" s="74"/>
    </row>
    <row r="27" spans="1:33" x14ac:dyDescent="0.2">
      <c r="A27" s="34" t="str">
        <f>'4. Punktrichter'!$C$12</f>
        <v>4. Punkterichter</v>
      </c>
      <c r="B27" s="93">
        <f>'4. Punktrichter'!$C$10</f>
        <v>0</v>
      </c>
      <c r="C27" s="8"/>
      <c r="D27" s="97">
        <f>'4. Punktrichter'!$E$21</f>
        <v>0</v>
      </c>
      <c r="E27" s="9"/>
      <c r="F27" s="98" t="str">
        <f>'4. Punktrichter'!$G$21</f>
        <v>0.00</v>
      </c>
      <c r="G27" s="9"/>
      <c r="H27" s="109">
        <f>'4. Punktrichter'!$G$26</f>
        <v>0</v>
      </c>
      <c r="I27" s="9"/>
      <c r="J27" s="97">
        <f>'4. Punktrichter'!$A$32</f>
        <v>0</v>
      </c>
      <c r="K27" s="10"/>
      <c r="L27" s="26">
        <f>'4. Punktrichter'!$G$32</f>
        <v>0</v>
      </c>
      <c r="M27" s="10"/>
      <c r="N27" s="26">
        <f>'4. Punktrichter'!$G$38</f>
        <v>0</v>
      </c>
      <c r="O27" s="10"/>
      <c r="P27" s="115">
        <f>'4. Punktrichter'!$A$44</f>
        <v>0</v>
      </c>
      <c r="Q27" s="10"/>
      <c r="R27" s="95">
        <f>'4. Punktrichter'!$C$44</f>
        <v>0</v>
      </c>
      <c r="S27" s="10"/>
      <c r="T27" s="140" t="str">
        <f>IF(IF(R27&gt;HotelErsatz,HotelErsatz*P27,R27*P27)=0,"",IF(R27&gt;HotelErsatz,HotelErsatz*P27,R27*P27))</f>
        <v/>
      </c>
      <c r="U27" s="10"/>
      <c r="V27" s="83" t="str">
        <f>IF(SUM(F27,H27,L27,N27,T27)=0,"",SUM(F27,H27,L27,N27,T27))</f>
        <v/>
      </c>
      <c r="W27" s="24"/>
      <c r="Y27" s="103" t="s">
        <v>63</v>
      </c>
      <c r="Z27" s="104"/>
      <c r="AA27" s="104"/>
      <c r="AB27" s="104"/>
      <c r="AC27" s="104"/>
      <c r="AD27" s="105"/>
      <c r="AE27" s="74"/>
      <c r="AF27" s="74"/>
      <c r="AG27" s="74"/>
    </row>
    <row r="28" spans="1:33" ht="8.1" customHeight="1" x14ac:dyDescent="0.2">
      <c r="A28" s="34"/>
      <c r="B28" s="94"/>
      <c r="C28" s="12"/>
      <c r="D28" s="13"/>
      <c r="E28" s="13"/>
      <c r="F28" s="14"/>
      <c r="G28" s="13"/>
      <c r="H28" s="14"/>
      <c r="I28" s="13"/>
      <c r="J28" s="13"/>
      <c r="K28" s="3"/>
      <c r="L28" s="14"/>
      <c r="M28" s="3"/>
      <c r="N28" s="14"/>
      <c r="O28" s="3"/>
      <c r="P28" s="82"/>
      <c r="Q28" s="3"/>
      <c r="R28" s="3"/>
      <c r="S28" s="3"/>
      <c r="T28" s="14"/>
      <c r="U28" s="3"/>
      <c r="V28" s="84"/>
      <c r="W28" s="22"/>
      <c r="Y28" s="103" t="s">
        <v>65</v>
      </c>
      <c r="Z28" s="104"/>
      <c r="AA28" s="104"/>
      <c r="AB28" s="104"/>
      <c r="AC28" s="104"/>
      <c r="AD28" s="105"/>
      <c r="AE28" s="74"/>
      <c r="AF28" s="74"/>
      <c r="AG28" s="74"/>
    </row>
    <row r="29" spans="1:33" x14ac:dyDescent="0.2">
      <c r="A29" s="34" t="str">
        <f>'5. Punktrichter'!$C$12</f>
        <v>5. Punkterichter</v>
      </c>
      <c r="B29" s="93">
        <f>'5. Punktrichter'!$C$10</f>
        <v>0</v>
      </c>
      <c r="C29" s="8"/>
      <c r="D29" s="97">
        <f>'5. Punktrichter'!$E$21</f>
        <v>0</v>
      </c>
      <c r="E29" s="9"/>
      <c r="F29" s="98" t="str">
        <f>'5. Punktrichter'!$G$21</f>
        <v>0.00</v>
      </c>
      <c r="G29" s="9"/>
      <c r="H29" s="109">
        <f>'5. Punktrichter'!$G$26</f>
        <v>0</v>
      </c>
      <c r="I29" s="9"/>
      <c r="J29" s="97">
        <f>'5. Punktrichter'!$A$32</f>
        <v>0</v>
      </c>
      <c r="K29" s="10"/>
      <c r="L29" s="26">
        <f>'5. Punktrichter'!$G$32</f>
        <v>0</v>
      </c>
      <c r="M29" s="10"/>
      <c r="N29" s="26">
        <f>'5. Punktrichter'!$G$38</f>
        <v>0</v>
      </c>
      <c r="O29" s="10"/>
      <c r="P29" s="115">
        <f>'5. Punktrichter'!$A$44</f>
        <v>0</v>
      </c>
      <c r="Q29" s="10"/>
      <c r="R29" s="95">
        <f>'5. Punktrichter'!$C$44</f>
        <v>0</v>
      </c>
      <c r="S29" s="10"/>
      <c r="T29" s="140" t="str">
        <f>IF(IF(R29&gt;HotelErsatz,HotelErsatz*P29,R29*P29)=0,"",IF(R29&gt;HotelErsatz,HotelErsatz*P29,R29*P29))</f>
        <v/>
      </c>
      <c r="U29" s="10"/>
      <c r="V29" s="83" t="str">
        <f>IF(SUM(F29,H29,L29,N29,T29)=0,"",SUM(F29,H29,L29,N29,T29))</f>
        <v/>
      </c>
      <c r="W29" s="24"/>
      <c r="Y29" s="103" t="s">
        <v>64</v>
      </c>
      <c r="Z29" s="104"/>
      <c r="AA29" s="104"/>
      <c r="AB29" s="104"/>
      <c r="AC29" s="104"/>
      <c r="AD29" s="105"/>
      <c r="AE29" s="74"/>
      <c r="AF29" s="74"/>
      <c r="AG29" s="74"/>
    </row>
    <row r="30" spans="1:33" ht="8.1" customHeight="1" x14ac:dyDescent="0.2">
      <c r="A30" s="34"/>
      <c r="B30" s="94"/>
      <c r="C30" s="12"/>
      <c r="D30" s="13"/>
      <c r="E30" s="13"/>
      <c r="F30" s="14"/>
      <c r="G30" s="13"/>
      <c r="H30" s="14"/>
      <c r="I30" s="13"/>
      <c r="J30" s="13"/>
      <c r="K30" s="3"/>
      <c r="L30" s="14"/>
      <c r="M30" s="3"/>
      <c r="N30" s="14"/>
      <c r="O30" s="3"/>
      <c r="P30" s="82"/>
      <c r="Q30" s="3"/>
      <c r="R30" s="3"/>
      <c r="S30" s="3"/>
      <c r="T30" s="14"/>
      <c r="U30" s="3"/>
      <c r="V30" s="84"/>
      <c r="W30" s="22"/>
      <c r="Y30" s="103" t="s">
        <v>66</v>
      </c>
      <c r="Z30" s="104"/>
      <c r="AA30" s="104"/>
      <c r="AB30" s="104"/>
      <c r="AC30" s="104"/>
      <c r="AD30" s="105"/>
      <c r="AE30" s="74"/>
      <c r="AF30" s="74"/>
      <c r="AG30" s="74"/>
    </row>
    <row r="31" spans="1:33" x14ac:dyDescent="0.2">
      <c r="A31" s="34" t="str">
        <f>'6. Punktrichter'!$C$12</f>
        <v>6. Punkterichter</v>
      </c>
      <c r="B31" s="93">
        <f>'6. Punktrichter'!$C$10</f>
        <v>0</v>
      </c>
      <c r="C31" s="8"/>
      <c r="D31" s="97">
        <f>'6. Punktrichter'!$E$21</f>
        <v>0</v>
      </c>
      <c r="E31" s="9"/>
      <c r="F31" s="98" t="str">
        <f>'6. Punktrichter'!$G$21</f>
        <v>0.00</v>
      </c>
      <c r="G31" s="9"/>
      <c r="H31" s="109">
        <f>'6. Punktrichter'!$G$26</f>
        <v>0</v>
      </c>
      <c r="I31" s="9"/>
      <c r="J31" s="97">
        <f>'6. Punktrichter'!$A$32</f>
        <v>0</v>
      </c>
      <c r="K31" s="10"/>
      <c r="L31" s="26">
        <f>'6. Punktrichter'!$G$32</f>
        <v>0</v>
      </c>
      <c r="M31" s="10"/>
      <c r="N31" s="26">
        <f>'6. Punktrichter'!$G$38</f>
        <v>0</v>
      </c>
      <c r="O31" s="10"/>
      <c r="P31" s="115">
        <f>'6. Punktrichter'!$A$44</f>
        <v>0</v>
      </c>
      <c r="Q31" s="10"/>
      <c r="R31" s="95">
        <f>'6. Punktrichter'!$C$44</f>
        <v>0</v>
      </c>
      <c r="S31" s="10"/>
      <c r="T31" s="140" t="str">
        <f>IF(IF(R31&gt;HotelErsatz,HotelErsatz*P31,R31*P31)=0,"",IF(R31&gt;HotelErsatz,HotelErsatz*P31,R31*P31))</f>
        <v/>
      </c>
      <c r="U31" s="10"/>
      <c r="V31" s="83" t="str">
        <f>IF(SUM(F31,H31,L31,N31,T31)=0,"",SUM(F31,H31,L31,N31,T31))</f>
        <v/>
      </c>
      <c r="W31" s="24"/>
      <c r="Y31" s="106"/>
      <c r="Z31" s="107"/>
      <c r="AA31" s="107"/>
      <c r="AB31" s="107"/>
      <c r="AC31" s="107"/>
      <c r="AD31" s="108"/>
      <c r="AE31" s="74"/>
      <c r="AF31" s="74"/>
      <c r="AG31" s="74"/>
    </row>
    <row r="32" spans="1:33" ht="8.1" customHeight="1" x14ac:dyDescent="0.2">
      <c r="A32" s="2"/>
      <c r="B32" s="16"/>
      <c r="C32" s="9"/>
      <c r="D32" s="9"/>
      <c r="E32" s="9"/>
      <c r="F32" s="15"/>
      <c r="G32" s="9"/>
      <c r="H32" s="15"/>
      <c r="I32" s="9"/>
      <c r="J32" s="17"/>
      <c r="K32" s="10"/>
      <c r="L32" s="15"/>
      <c r="M32" s="10"/>
      <c r="N32" s="15"/>
      <c r="O32" s="10"/>
      <c r="P32" s="15"/>
      <c r="Q32" s="10"/>
      <c r="R32" s="15"/>
      <c r="S32" s="10"/>
      <c r="T32" s="15"/>
      <c r="U32" s="10"/>
      <c r="V32" s="86"/>
      <c r="W32" s="24"/>
      <c r="Y32" s="74"/>
      <c r="Z32" s="74"/>
      <c r="AA32" s="74"/>
      <c r="AB32" s="74"/>
      <c r="AC32" s="74"/>
      <c r="AD32" s="74"/>
      <c r="AE32" s="74"/>
      <c r="AF32" s="74"/>
      <c r="AG32" s="74"/>
    </row>
    <row r="33" spans="1:33" ht="11.25" customHeight="1" x14ac:dyDescent="0.2">
      <c r="A33" s="119" t="s">
        <v>74</v>
      </c>
      <c r="B33" s="119"/>
      <c r="C33" s="119"/>
      <c r="D33" s="119"/>
      <c r="E33" s="4"/>
      <c r="F33" s="15"/>
      <c r="G33" s="9"/>
      <c r="H33" s="15"/>
      <c r="I33" s="9"/>
      <c r="J33" s="17"/>
      <c r="K33" s="10"/>
      <c r="L33" s="15"/>
      <c r="M33" s="10"/>
      <c r="N33" s="15"/>
      <c r="O33" s="10"/>
      <c r="P33" s="15"/>
      <c r="Q33" s="10"/>
      <c r="R33" s="15"/>
      <c r="S33" s="15"/>
      <c r="T33" s="15"/>
      <c r="U33" s="15"/>
      <c r="V33" s="112"/>
      <c r="W33" s="24"/>
      <c r="Y33" s="74"/>
      <c r="Z33" s="74"/>
      <c r="AA33" s="74"/>
      <c r="AB33" s="74"/>
      <c r="AC33" s="74"/>
      <c r="AD33" s="74"/>
      <c r="AE33" s="74"/>
      <c r="AF33" s="74"/>
      <c r="AG33" s="74"/>
    </row>
    <row r="34" spans="1:33" ht="8.1" customHeight="1" x14ac:dyDescent="0.2">
      <c r="A34" s="81"/>
      <c r="B34" s="81"/>
      <c r="C34" s="81"/>
      <c r="D34" s="81"/>
      <c r="E34" s="4"/>
      <c r="F34" s="15"/>
      <c r="G34" s="9"/>
      <c r="H34" s="15"/>
      <c r="I34" s="9"/>
      <c r="J34" s="17"/>
      <c r="K34" s="10"/>
      <c r="L34" s="15"/>
      <c r="M34" s="10"/>
      <c r="N34" s="15"/>
      <c r="O34" s="10"/>
      <c r="P34" s="15"/>
      <c r="Q34" s="10"/>
      <c r="R34" s="15"/>
      <c r="S34" s="15"/>
      <c r="T34" s="15"/>
      <c r="U34" s="15"/>
      <c r="V34" s="86"/>
      <c r="W34" s="24"/>
      <c r="Y34" s="74"/>
      <c r="Z34" s="74"/>
      <c r="AA34" s="74"/>
      <c r="AB34" s="74"/>
      <c r="AC34" s="74"/>
      <c r="AD34" s="74"/>
      <c r="AE34" s="74"/>
      <c r="AF34" s="74"/>
      <c r="AG34" s="74"/>
    </row>
    <row r="35" spans="1:33" x14ac:dyDescent="0.2">
      <c r="A35" s="88" t="s">
        <v>75</v>
      </c>
      <c r="B35" s="89"/>
      <c r="C35" s="90"/>
      <c r="D35" s="91">
        <f>SUM(D13:D31)</f>
        <v>0</v>
      </c>
      <c r="E35" s="90"/>
      <c r="F35" s="92">
        <f>SUM(F13:F31)</f>
        <v>0</v>
      </c>
      <c r="G35" s="90"/>
      <c r="H35" s="92">
        <f>SUM(H13:H31)</f>
        <v>0</v>
      </c>
      <c r="I35" s="90"/>
      <c r="J35" s="91">
        <f>SUM(J13:J31)</f>
        <v>0</v>
      </c>
      <c r="K35" s="90"/>
      <c r="L35" s="92">
        <f>SUM(L13:L31)</f>
        <v>0</v>
      </c>
      <c r="M35" s="90"/>
      <c r="N35" s="92">
        <f>SUM(N13:N31)</f>
        <v>0</v>
      </c>
      <c r="O35" s="90"/>
      <c r="P35" s="91">
        <f>SUM(P13:P31)</f>
        <v>0</v>
      </c>
      <c r="Q35" s="90"/>
      <c r="R35" s="90"/>
      <c r="S35" s="90"/>
      <c r="T35" s="92">
        <f>SUM(T13:T31)</f>
        <v>0</v>
      </c>
      <c r="U35" s="15"/>
      <c r="V35" s="86"/>
      <c r="W35" s="24"/>
      <c r="Y35" s="74"/>
      <c r="Z35" s="74"/>
      <c r="AA35" s="74"/>
      <c r="AB35" s="74"/>
      <c r="AC35" s="74"/>
      <c r="AD35" s="74"/>
      <c r="AE35" s="74"/>
      <c r="AF35" s="74"/>
      <c r="AG35" s="74"/>
    </row>
    <row r="36" spans="1:33" x14ac:dyDescent="0.2">
      <c r="A36" s="35"/>
      <c r="B36" s="16"/>
      <c r="C36" s="4"/>
      <c r="D36" s="4"/>
      <c r="E36" s="4"/>
      <c r="F36" s="15"/>
      <c r="G36" s="9"/>
      <c r="H36" s="15"/>
      <c r="I36" s="9"/>
      <c r="J36" s="17"/>
      <c r="K36" s="10"/>
      <c r="L36" s="15"/>
      <c r="M36" s="10"/>
      <c r="N36" s="15"/>
      <c r="O36" s="10"/>
      <c r="P36" s="15"/>
      <c r="Q36" s="10"/>
      <c r="R36" s="15"/>
      <c r="S36" s="15"/>
      <c r="T36" s="15"/>
      <c r="U36" s="15"/>
      <c r="V36" s="86"/>
      <c r="W36" s="24"/>
      <c r="Y36" s="74"/>
      <c r="Z36" s="74"/>
      <c r="AA36" s="74"/>
      <c r="AB36" s="74"/>
      <c r="AC36" s="74"/>
      <c r="AD36" s="74"/>
      <c r="AE36" s="74"/>
      <c r="AF36" s="74"/>
      <c r="AG36" s="74"/>
    </row>
    <row r="37" spans="1:33" x14ac:dyDescent="0.2">
      <c r="A37" s="4" t="s">
        <v>11</v>
      </c>
      <c r="B37" s="120"/>
      <c r="C37" s="120"/>
      <c r="D37" s="120"/>
      <c r="E37" s="120"/>
      <c r="F37" s="120"/>
      <c r="G37" s="120"/>
      <c r="H37" s="120"/>
      <c r="I37" s="120"/>
      <c r="J37" s="120"/>
      <c r="K37" s="120"/>
      <c r="L37" s="120"/>
      <c r="M37" s="120"/>
      <c r="N37" s="120"/>
      <c r="O37" s="120"/>
      <c r="P37" s="120"/>
      <c r="Q37" s="2"/>
      <c r="R37" s="2"/>
      <c r="S37" s="2"/>
      <c r="T37" s="7" t="s">
        <v>6</v>
      </c>
      <c r="U37" s="5"/>
      <c r="V37" s="87">
        <f>SUM(V13:V33)</f>
        <v>0</v>
      </c>
      <c r="W37" s="22"/>
      <c r="Y37" s="74"/>
      <c r="Z37" s="74"/>
      <c r="AA37" s="74"/>
      <c r="AB37" s="74"/>
      <c r="AC37" s="74"/>
      <c r="AD37" s="74"/>
      <c r="AE37" s="74"/>
      <c r="AF37" s="74"/>
      <c r="AG37" s="74"/>
    </row>
    <row r="38" spans="1:33" x14ac:dyDescent="0.2">
      <c r="A38" s="4"/>
      <c r="B38" s="121"/>
      <c r="C38" s="121"/>
      <c r="D38" s="121"/>
      <c r="E38" s="121"/>
      <c r="F38" s="121"/>
      <c r="G38" s="121"/>
      <c r="H38" s="121"/>
      <c r="I38" s="121"/>
      <c r="J38" s="121"/>
      <c r="K38" s="121"/>
      <c r="L38" s="121"/>
      <c r="M38" s="121"/>
      <c r="N38" s="121"/>
      <c r="O38" s="121"/>
      <c r="P38" s="121"/>
      <c r="Q38" s="2"/>
      <c r="R38" s="2"/>
      <c r="S38" s="2"/>
      <c r="T38" s="2"/>
      <c r="U38" s="2"/>
      <c r="V38" s="2"/>
      <c r="W38" s="22"/>
      <c r="Y38" s="74"/>
      <c r="Z38" s="74"/>
      <c r="AA38" s="74"/>
      <c r="AB38" s="74"/>
      <c r="AC38" s="74"/>
      <c r="AD38" s="74"/>
      <c r="AE38" s="74"/>
      <c r="AF38" s="74"/>
      <c r="AG38" s="74"/>
    </row>
    <row r="39" spans="1:33" ht="6" customHeight="1" x14ac:dyDescent="0.2">
      <c r="A39" s="2"/>
      <c r="B39" s="2"/>
      <c r="C39" s="2"/>
      <c r="D39" s="2"/>
      <c r="E39" s="2"/>
      <c r="F39" s="2"/>
      <c r="G39" s="2"/>
      <c r="H39" s="2"/>
      <c r="I39" s="2"/>
      <c r="J39" s="2"/>
      <c r="K39" s="2"/>
      <c r="L39" s="2"/>
      <c r="M39" s="2"/>
      <c r="N39" s="2"/>
      <c r="O39" s="2"/>
      <c r="P39" s="2"/>
      <c r="Q39" s="2"/>
      <c r="R39" s="2"/>
      <c r="S39" s="2"/>
      <c r="T39" s="2"/>
      <c r="U39" s="2"/>
      <c r="V39" s="2"/>
      <c r="W39" s="22"/>
      <c r="Y39" s="74"/>
      <c r="Z39" s="74"/>
      <c r="AA39" s="74"/>
      <c r="AB39" s="74"/>
      <c r="AC39" s="74"/>
      <c r="AD39" s="74"/>
      <c r="AE39" s="74"/>
      <c r="AF39" s="74"/>
      <c r="AG39" s="74"/>
    </row>
    <row r="40" spans="1:33" ht="10.9" customHeight="1" x14ac:dyDescent="0.2">
      <c r="A40" s="36" t="s">
        <v>77</v>
      </c>
      <c r="B40" s="5"/>
      <c r="C40" s="2"/>
      <c r="D40" s="2"/>
      <c r="E40" s="2"/>
      <c r="F40" s="2"/>
      <c r="G40" s="2"/>
      <c r="H40" s="2"/>
      <c r="I40" s="2"/>
      <c r="J40" s="5"/>
      <c r="K40" s="5"/>
      <c r="L40" s="5"/>
      <c r="M40" s="5"/>
      <c r="N40" s="5"/>
      <c r="O40" s="5"/>
      <c r="P40" s="5"/>
      <c r="Q40" s="5"/>
      <c r="R40" s="5"/>
      <c r="S40" s="2"/>
      <c r="T40" s="2"/>
      <c r="U40" s="2"/>
      <c r="V40" s="2"/>
      <c r="W40" s="22"/>
      <c r="Y40" s="74"/>
      <c r="Z40" s="74"/>
      <c r="AA40" s="74"/>
      <c r="AB40" s="74"/>
      <c r="AC40" s="74"/>
      <c r="AD40" s="74"/>
      <c r="AE40" s="74"/>
      <c r="AF40" s="74"/>
      <c r="AG40" s="74"/>
    </row>
    <row r="41" spans="1:33" ht="4.9000000000000004" customHeight="1" x14ac:dyDescent="0.2">
      <c r="A41" s="2"/>
      <c r="B41" s="2"/>
      <c r="C41" s="2"/>
      <c r="D41" s="2"/>
      <c r="E41" s="2"/>
      <c r="F41" s="2"/>
      <c r="G41" s="2"/>
      <c r="H41" s="2"/>
      <c r="I41" s="2"/>
      <c r="J41" s="2"/>
      <c r="K41" s="2"/>
      <c r="L41" s="2"/>
      <c r="M41" s="2"/>
      <c r="N41" s="2"/>
      <c r="O41" s="2"/>
      <c r="P41" s="2"/>
      <c r="Q41" s="2"/>
      <c r="R41" s="2"/>
      <c r="S41" s="2"/>
      <c r="T41" s="2"/>
      <c r="U41" s="2"/>
      <c r="V41" s="2"/>
      <c r="W41" s="22"/>
      <c r="Y41" s="74"/>
      <c r="Z41" s="74"/>
      <c r="AA41" s="74"/>
      <c r="AB41" s="74"/>
      <c r="AC41" s="74"/>
      <c r="AD41" s="74"/>
      <c r="AE41" s="74"/>
      <c r="AF41" s="74"/>
      <c r="AG41" s="74"/>
    </row>
    <row r="42" spans="1:33" x14ac:dyDescent="0.2">
      <c r="A42" s="28" t="s">
        <v>12</v>
      </c>
      <c r="B42" s="116"/>
      <c r="C42" s="116"/>
      <c r="E42" s="28" t="s">
        <v>13</v>
      </c>
      <c r="G42" s="116"/>
      <c r="H42" s="116"/>
      <c r="I42" s="116"/>
      <c r="J42" s="116"/>
      <c r="K42" s="116"/>
      <c r="L42" s="31"/>
      <c r="M42" s="30"/>
      <c r="N42" s="31"/>
      <c r="O42" s="69"/>
      <c r="P42" s="69"/>
      <c r="Q42" s="69"/>
      <c r="R42" s="125"/>
      <c r="S42" s="125"/>
      <c r="T42" s="125"/>
      <c r="U42" s="69"/>
      <c r="V42" s="69"/>
      <c r="W42" s="72"/>
      <c r="Y42" s="74"/>
      <c r="Z42" s="74"/>
      <c r="AA42" s="74"/>
      <c r="AB42" s="74"/>
      <c r="AC42" s="74"/>
      <c r="AD42" s="74"/>
      <c r="AE42" s="74"/>
      <c r="AF42" s="74"/>
      <c r="AG42" s="74"/>
    </row>
    <row r="43" spans="1:33" x14ac:dyDescent="0.2">
      <c r="A43" s="28" t="s">
        <v>14</v>
      </c>
      <c r="B43" s="116"/>
      <c r="C43" s="116"/>
      <c r="E43" s="28" t="s">
        <v>15</v>
      </c>
      <c r="G43" s="117"/>
      <c r="H43" s="117"/>
      <c r="I43" s="117"/>
      <c r="J43" s="117"/>
      <c r="K43" s="117"/>
      <c r="L43" s="31"/>
      <c r="M43" s="31" t="s">
        <v>22</v>
      </c>
      <c r="O43" s="69"/>
      <c r="P43" s="69"/>
      <c r="Q43" s="69"/>
      <c r="R43" s="127"/>
      <c r="S43" s="127"/>
      <c r="T43" s="127"/>
      <c r="U43" s="69"/>
      <c r="V43" s="69"/>
      <c r="W43" s="72"/>
      <c r="Y43" s="74"/>
      <c r="Z43" s="74"/>
      <c r="AA43" s="74"/>
      <c r="AB43" s="74"/>
      <c r="AC43" s="74"/>
      <c r="AD43" s="74"/>
      <c r="AE43" s="74"/>
      <c r="AF43" s="74"/>
      <c r="AG43" s="74"/>
    </row>
    <row r="44" spans="1:33" x14ac:dyDescent="0.2">
      <c r="A44" s="28" t="s">
        <v>79</v>
      </c>
      <c r="B44" s="116"/>
      <c r="C44" s="116"/>
      <c r="L44" s="31"/>
      <c r="M44" s="30"/>
      <c r="N44" s="31"/>
      <c r="O44" s="28"/>
      <c r="P44" s="28"/>
      <c r="Q44" s="28"/>
      <c r="R44" s="126"/>
      <c r="S44" s="126"/>
      <c r="T44" s="126"/>
      <c r="U44" s="69"/>
      <c r="V44" s="69"/>
      <c r="W44" s="72"/>
      <c r="Y44" s="74"/>
      <c r="Z44" s="74"/>
      <c r="AA44" s="74"/>
      <c r="AB44" s="74"/>
      <c r="AC44" s="74"/>
      <c r="AD44" s="74"/>
      <c r="AE44" s="74"/>
      <c r="AF44" s="74"/>
      <c r="AG44" s="74"/>
    </row>
    <row r="45" spans="1:33" x14ac:dyDescent="0.2">
      <c r="A45" s="28" t="s">
        <v>78</v>
      </c>
      <c r="B45" s="116"/>
      <c r="C45" s="116"/>
      <c r="D45" s="28"/>
      <c r="E45" s="28" t="s">
        <v>16</v>
      </c>
      <c r="G45" s="117"/>
      <c r="H45" s="117"/>
      <c r="I45" s="117"/>
      <c r="J45" s="117"/>
      <c r="K45" s="117"/>
      <c r="L45" s="69"/>
      <c r="M45" s="28"/>
      <c r="N45" s="69"/>
      <c r="O45" s="69"/>
      <c r="P45" s="69"/>
      <c r="Q45" s="69"/>
      <c r="R45" s="69"/>
      <c r="S45" s="69"/>
      <c r="T45" s="69"/>
      <c r="U45" s="69"/>
      <c r="V45" s="69"/>
      <c r="W45" s="72"/>
    </row>
    <row r="46" spans="1:33" x14ac:dyDescent="0.2">
      <c r="A46" s="28" t="s">
        <v>17</v>
      </c>
      <c r="B46" s="116"/>
      <c r="C46" s="116"/>
      <c r="D46" s="116"/>
      <c r="E46" s="116"/>
      <c r="F46" s="116"/>
      <c r="G46" s="116"/>
      <c r="H46" s="116"/>
      <c r="I46" s="116"/>
      <c r="J46" s="116"/>
      <c r="K46" s="116"/>
      <c r="L46" s="69"/>
      <c r="M46" s="69" t="s">
        <v>5</v>
      </c>
      <c r="O46" s="69"/>
      <c r="Q46" s="69"/>
      <c r="R46" s="124"/>
      <c r="S46" s="124"/>
      <c r="T46" s="124"/>
      <c r="U46" s="28"/>
      <c r="V46" s="28"/>
      <c r="W46" s="22"/>
    </row>
    <row r="47" spans="1:33" ht="8.4499999999999993" customHeight="1" x14ac:dyDescent="0.2">
      <c r="A47" s="28"/>
      <c r="B47" s="29"/>
      <c r="C47" s="29"/>
      <c r="D47" s="29"/>
      <c r="E47" s="29"/>
      <c r="F47" s="29"/>
      <c r="G47" s="29"/>
      <c r="H47" s="29"/>
      <c r="I47" s="29"/>
      <c r="J47" s="29"/>
      <c r="K47" s="29"/>
      <c r="L47" s="29"/>
      <c r="M47" s="29"/>
      <c r="N47" s="29"/>
      <c r="O47" s="29"/>
      <c r="P47" s="29"/>
      <c r="Q47" s="29"/>
      <c r="R47" s="29"/>
      <c r="S47" s="29"/>
      <c r="T47" s="29"/>
      <c r="U47" s="29"/>
      <c r="V47" s="29"/>
      <c r="W47" s="22"/>
    </row>
    <row r="48" spans="1:33" x14ac:dyDescent="0.2">
      <c r="A48" s="32" t="s">
        <v>24</v>
      </c>
      <c r="B48" s="28"/>
      <c r="C48" s="28"/>
      <c r="D48" s="28"/>
      <c r="E48" s="28"/>
      <c r="F48" s="28"/>
      <c r="G48" s="28"/>
      <c r="H48" s="28"/>
      <c r="I48" s="28"/>
      <c r="J48" s="28"/>
      <c r="K48" s="28"/>
      <c r="L48" s="31"/>
      <c r="M48" s="31" t="s">
        <v>23</v>
      </c>
      <c r="O48" s="28"/>
      <c r="P48" s="28"/>
      <c r="Q48" s="28"/>
      <c r="R48" s="123"/>
      <c r="S48" s="123"/>
      <c r="T48" s="123"/>
      <c r="U48" s="70"/>
      <c r="V48" s="70"/>
      <c r="W48" s="72"/>
    </row>
    <row r="49" spans="1:23" ht="13.15" customHeight="1" x14ac:dyDescent="0.2">
      <c r="A49" s="33" t="s">
        <v>25</v>
      </c>
      <c r="B49" s="28"/>
      <c r="C49" s="28"/>
      <c r="D49" s="28"/>
      <c r="E49" s="28"/>
      <c r="F49" s="28"/>
      <c r="G49" s="28"/>
      <c r="H49" s="28"/>
      <c r="I49" s="28"/>
      <c r="J49" s="28"/>
      <c r="K49" s="28"/>
      <c r="L49" s="28"/>
      <c r="M49" s="28"/>
      <c r="N49" s="28"/>
      <c r="O49" s="28"/>
      <c r="P49" s="28"/>
      <c r="Q49" s="28"/>
      <c r="R49" s="70"/>
      <c r="S49" s="70"/>
      <c r="T49" s="70"/>
      <c r="U49" s="70"/>
      <c r="V49" s="70"/>
      <c r="W49" s="72"/>
    </row>
    <row r="50" spans="1:23" ht="7.9" customHeight="1" x14ac:dyDescent="0.2">
      <c r="A50" s="71"/>
      <c r="B50" s="21"/>
      <c r="C50" s="21"/>
      <c r="D50" s="21"/>
      <c r="E50" s="21"/>
      <c r="F50" s="21"/>
      <c r="G50" s="21"/>
      <c r="H50" s="21"/>
      <c r="I50" s="21"/>
      <c r="J50" s="21"/>
      <c r="K50" s="21"/>
      <c r="L50" s="21"/>
      <c r="M50" s="21"/>
      <c r="N50" s="21"/>
      <c r="O50" s="21"/>
      <c r="P50" s="21"/>
      <c r="Q50" s="21"/>
      <c r="R50" s="72"/>
      <c r="S50" s="72"/>
      <c r="T50" s="72"/>
      <c r="U50" s="72"/>
      <c r="V50" s="72"/>
      <c r="W50" s="72"/>
    </row>
    <row r="51" spans="1:23" x14ac:dyDescent="0.2">
      <c r="A51" s="28" t="str">
        <f>"1. Pro Hauptmalzeit max. CHF " &amp;TEXT(MahlzeitErsatz,"00.00")</f>
        <v>1. Pro Hauptmalzeit max. CHF 25.00</v>
      </c>
      <c r="B51" s="28"/>
      <c r="C51" s="30"/>
      <c r="D51" s="30"/>
      <c r="E51" s="28"/>
      <c r="F51" s="28"/>
      <c r="G51" s="28"/>
      <c r="H51" s="28"/>
      <c r="I51" s="28"/>
      <c r="J51" s="28"/>
      <c r="K51" s="28"/>
      <c r="L51" s="28"/>
      <c r="M51" s="28"/>
      <c r="O51" s="28"/>
      <c r="P51" s="28"/>
      <c r="Q51" s="28"/>
      <c r="R51" s="70"/>
      <c r="S51" s="70"/>
      <c r="T51" s="70"/>
      <c r="U51" s="70"/>
      <c r="V51" s="70"/>
    </row>
    <row r="52" spans="1:23" x14ac:dyDescent="0.2">
      <c r="A52" s="28" t="str">
        <f>"2. CHF "&amp;TEXT(kmErsatz,"0.00")&amp;"/ km, oder für Jurymitglieder welche aus dem Ausland anreisen, gelangt eine Reisepauschale von CHF "&amp; TEXT(Auslandpauschale,"#0.00") &amp;" zur Anwendung "</f>
        <v xml:space="preserve">2. CHF 0.50/ km, oder für Jurymitglieder welche aus dem Ausland anreisen, gelangt eine Reisepauschale von CHF 200.00 zur Anwendung </v>
      </c>
      <c r="B52" s="52"/>
      <c r="C52" s="53"/>
      <c r="D52" s="53"/>
      <c r="E52" s="52"/>
      <c r="F52" s="52"/>
      <c r="G52" s="52"/>
      <c r="H52" s="52"/>
      <c r="I52" s="52"/>
      <c r="J52" s="52"/>
      <c r="K52" s="52"/>
      <c r="L52" s="52"/>
      <c r="M52" s="52"/>
      <c r="N52" s="52"/>
      <c r="O52" s="52"/>
      <c r="P52" s="52"/>
      <c r="Q52" s="52"/>
      <c r="R52" s="70"/>
      <c r="S52" s="70"/>
      <c r="T52" s="70"/>
      <c r="U52" s="70"/>
      <c r="V52" s="70"/>
    </row>
    <row r="53" spans="1:23" x14ac:dyDescent="0.2">
      <c r="A53" s="28" t="str">
        <f>"3. Max CHF " &amp; TEXT(HotelErsatz,"#0.00") &amp;" pro Nacht (Belege beilegen)"</f>
        <v>3. Max CHF 100.00 pro Nacht (Belege beilegen)</v>
      </c>
      <c r="B53" s="52"/>
      <c r="C53" s="53"/>
      <c r="D53" s="53"/>
      <c r="E53" s="52"/>
      <c r="F53" s="52"/>
      <c r="G53" s="52"/>
      <c r="H53" s="52"/>
      <c r="I53" s="52"/>
      <c r="J53" s="52"/>
      <c r="K53" s="52"/>
      <c r="L53" s="52"/>
      <c r="M53" s="52"/>
      <c r="N53" s="52"/>
      <c r="O53" s="52"/>
      <c r="P53" s="52"/>
      <c r="Q53" s="52"/>
      <c r="R53" s="70"/>
      <c r="S53" s="70"/>
      <c r="T53" s="70"/>
      <c r="U53" s="70"/>
      <c r="V53" s="70"/>
    </row>
    <row r="54" spans="1:23" x14ac:dyDescent="0.2">
      <c r="A54" s="4"/>
      <c r="B54" s="5"/>
      <c r="C54" s="18"/>
      <c r="D54" s="18"/>
      <c r="E54" s="5"/>
      <c r="F54" s="5"/>
      <c r="G54" s="5"/>
      <c r="H54" s="5"/>
      <c r="I54" s="5"/>
      <c r="J54" s="5"/>
      <c r="K54" s="5"/>
      <c r="L54" s="5"/>
      <c r="M54" s="5"/>
      <c r="N54" s="5"/>
      <c r="O54" s="5"/>
      <c r="P54" s="5"/>
      <c r="Q54" s="5"/>
    </row>
    <row r="55" spans="1:23" x14ac:dyDescent="0.2">
      <c r="B55" s="2"/>
      <c r="C55" s="2"/>
      <c r="D55" s="2"/>
      <c r="E55" s="2"/>
      <c r="F55" s="2"/>
      <c r="G55" s="2"/>
      <c r="H55" s="2"/>
      <c r="I55" s="2"/>
      <c r="J55" s="2"/>
      <c r="K55" s="2"/>
      <c r="L55" s="2"/>
      <c r="M55" s="2"/>
      <c r="N55" s="2"/>
      <c r="O55" s="2"/>
      <c r="P55" s="2"/>
      <c r="Q55" s="2"/>
    </row>
    <row r="56" spans="1:23" x14ac:dyDescent="0.2">
      <c r="A56" s="3"/>
      <c r="B56" s="3"/>
      <c r="C56" s="3"/>
      <c r="D56" s="3"/>
      <c r="E56" s="3"/>
      <c r="F56" s="3"/>
      <c r="G56" s="3"/>
      <c r="H56" s="3"/>
      <c r="I56" s="3"/>
      <c r="J56" s="3"/>
      <c r="K56" s="3"/>
      <c r="L56" s="3"/>
      <c r="M56" s="3"/>
      <c r="N56" s="3"/>
      <c r="O56" s="3"/>
      <c r="P56" s="3"/>
      <c r="Q56" s="3"/>
      <c r="S56" s="3"/>
      <c r="T56" s="3"/>
      <c r="U56" s="3"/>
      <c r="V56" s="3"/>
      <c r="W56" s="3"/>
    </row>
  </sheetData>
  <sheetProtection algorithmName="SHA-512" hashValue="RccxIfi2m8vtY50pXrkLY0NSfJw18E5FmImy9IEe35EP4Ls4dP3XGA7DODmbxvnRuozwE/JeKyb3A3cS2g0tXA==" saltValue="ltKms57EDoopF9m/g3qneQ==" spinCount="100000" sheet="1" selectLockedCells="1"/>
  <mergeCells count="22">
    <mergeCell ref="S8:T8"/>
    <mergeCell ref="R48:T48"/>
    <mergeCell ref="R46:T46"/>
    <mergeCell ref="R42:T42"/>
    <mergeCell ref="R44:T44"/>
    <mergeCell ref="R43:T43"/>
    <mergeCell ref="B45:C45"/>
    <mergeCell ref="G43:K43"/>
    <mergeCell ref="B46:K46"/>
    <mergeCell ref="B43:C43"/>
    <mergeCell ref="B2:D2"/>
    <mergeCell ref="B8:D8"/>
    <mergeCell ref="B6:D6"/>
    <mergeCell ref="I6:P6"/>
    <mergeCell ref="I8:P8"/>
    <mergeCell ref="A33:D33"/>
    <mergeCell ref="G45:K45"/>
    <mergeCell ref="B37:P37"/>
    <mergeCell ref="B38:P38"/>
    <mergeCell ref="G42:K42"/>
    <mergeCell ref="B42:C42"/>
    <mergeCell ref="B44:C44"/>
  </mergeCells>
  <phoneticPr fontId="0" type="noConversion"/>
  <conditionalFormatting sqref="L21 L19 N29 B23 L15 F20 L29 T27 B29 N17 T25 T15 B19 B17 T29 T31 T23 N25 N27 N19 N15 B15 N31 T19 L17 N23 B25 B27 L31 N21 T13 L23 B31 L27 L25 T21 T17">
    <cfRule type="expression" dxfId="37" priority="270" stopIfTrue="1">
      <formula>B13=0</formula>
    </cfRule>
  </conditionalFormatting>
  <conditionalFormatting sqref="B6:D6 B8:D8 S8:T8 I6:P6 I8:P8 G42:G43 G45 B42:B46">
    <cfRule type="expression" dxfId="36" priority="279" stopIfTrue="1">
      <formula>B6=""</formula>
    </cfRule>
  </conditionalFormatting>
  <conditionalFormatting sqref="B13">
    <cfRule type="expression" dxfId="35" priority="286" stopIfTrue="1">
      <formula>B13=0</formula>
    </cfRule>
  </conditionalFormatting>
  <conditionalFormatting sqref="D13 N13 J13 L13 D15 D17 D19 D21 D23 D25 D27 D29 D31 J15 J17 J19 J21 J23 J25 J27 J29 J31">
    <cfRule type="cellIs" dxfId="34" priority="287" stopIfTrue="1" operator="greaterThan">
      <formula>0</formula>
    </cfRule>
  </conditionalFormatting>
  <conditionalFormatting sqref="F13">
    <cfRule type="cellIs" dxfId="33" priority="288" stopIfTrue="1" operator="equal">
      <formula>IF(A25="p",Auslandpauschale,IF(E25&gt;0,kmErsatz*E25,"0.00"))</formula>
    </cfRule>
  </conditionalFormatting>
  <conditionalFormatting sqref="B21">
    <cfRule type="expression" dxfId="32" priority="289" stopIfTrue="1">
      <formula>B21=0</formula>
    </cfRule>
  </conditionalFormatting>
  <conditionalFormatting sqref="F15">
    <cfRule type="cellIs" dxfId="31" priority="290" stopIfTrue="1" operator="equal">
      <formula>IF(A25="p",Auslandpauschale,IF(E25&gt;0,kmErsatz*E25,"0.00"))</formula>
    </cfRule>
  </conditionalFormatting>
  <conditionalFormatting sqref="F17">
    <cfRule type="cellIs" dxfId="30" priority="291" stopIfTrue="1" operator="equal">
      <formula>IF(A25="p",Auslandpauschale,IF(E25&gt;0,kmErsatz*E25,"0.00"))</formula>
    </cfRule>
  </conditionalFormatting>
  <conditionalFormatting sqref="F19">
    <cfRule type="cellIs" dxfId="29" priority="292" stopIfTrue="1" operator="equal">
      <formula>IF(A25="p",Auslandpauschale,IF(E25&gt;0,kmErsatz*E25,"0.00"))</formula>
    </cfRule>
  </conditionalFormatting>
  <conditionalFormatting sqref="F21">
    <cfRule type="cellIs" dxfId="28" priority="293" stopIfTrue="1" operator="equal">
      <formula>IF(A25="p",Auslandpauschale,IF(E25&gt;0,kmErsatz*E25,"0.00"))</formula>
    </cfRule>
  </conditionalFormatting>
  <conditionalFormatting sqref="F23">
    <cfRule type="cellIs" dxfId="27" priority="294" stopIfTrue="1" operator="equal">
      <formula>IF(A25="p",Auslandpauschale,IF(E25&gt;0,kmErsatz*E25,"0.00"))</formula>
    </cfRule>
  </conditionalFormatting>
  <conditionalFormatting sqref="F25">
    <cfRule type="cellIs" dxfId="26" priority="295" stopIfTrue="1" operator="equal">
      <formula>IF(A25="p",Auslandpauschale,IF(E25&gt;0,kmErsatz*E25,"0.00"))</formula>
    </cfRule>
  </conditionalFormatting>
  <conditionalFormatting sqref="F27">
    <cfRule type="cellIs" dxfId="25" priority="296" stopIfTrue="1" operator="equal">
      <formula>IF(A25="p",Auslandpauschale,IF(E25&gt;0,kmErsatz*E25,"0.00"))</formula>
    </cfRule>
  </conditionalFormatting>
  <conditionalFormatting sqref="F29">
    <cfRule type="cellIs" dxfId="24" priority="297" stopIfTrue="1" operator="equal">
      <formula>IF(A25="p",Auslandpauschale,IF(E25&gt;0,kmErsatz*E25,"0.00"))</formula>
    </cfRule>
  </conditionalFormatting>
  <conditionalFormatting sqref="F31">
    <cfRule type="cellIs" dxfId="23" priority="298" stopIfTrue="1" operator="equal">
      <formula>IF(A25="p",Auslandpauschale,IF(E25&gt;0,kmErsatz*E25,"0.00"))</formula>
    </cfRule>
  </conditionalFormatting>
  <conditionalFormatting sqref="B2:D2">
    <cfRule type="expression" dxfId="22" priority="299" stopIfTrue="1">
      <formula>B2=""</formula>
    </cfRule>
    <cfRule type="cellIs" priority="300" stopIfTrue="1" operator="notEqual">
      <formula>B=""</formula>
    </cfRule>
  </conditionalFormatting>
  <conditionalFormatting sqref="H13 H15 H17 H19 H29 H21 H23 H25 H27 H31">
    <cfRule type="cellIs" dxfId="21" priority="321" stopIfTrue="1" operator="greaterThan">
      <formula>0</formula>
    </cfRule>
  </conditionalFormatting>
  <conditionalFormatting sqref="P13">
    <cfRule type="cellIs" dxfId="20" priority="22" stopIfTrue="1" operator="greaterThan">
      <formula>0</formula>
    </cfRule>
  </conditionalFormatting>
  <conditionalFormatting sqref="R17">
    <cfRule type="cellIs" dxfId="19" priority="17" stopIfTrue="1" operator="greaterThan">
      <formula>0</formula>
    </cfRule>
  </conditionalFormatting>
  <conditionalFormatting sqref="R13">
    <cfRule type="cellIs" dxfId="18" priority="21" stopIfTrue="1" operator="greaterThan">
      <formula>0</formula>
    </cfRule>
  </conditionalFormatting>
  <conditionalFormatting sqref="P15">
    <cfRule type="cellIs" dxfId="17" priority="20" stopIfTrue="1" operator="greaterThan">
      <formula>0</formula>
    </cfRule>
  </conditionalFormatting>
  <conditionalFormatting sqref="R15">
    <cfRule type="cellIs" dxfId="16" priority="19" stopIfTrue="1" operator="greaterThan">
      <formula>0</formula>
    </cfRule>
  </conditionalFormatting>
  <conditionalFormatting sqref="P17">
    <cfRule type="cellIs" dxfId="15" priority="18" stopIfTrue="1" operator="greaterThan">
      <formula>0</formula>
    </cfRule>
  </conditionalFormatting>
  <conditionalFormatting sqref="P19">
    <cfRule type="cellIs" dxfId="14" priority="16" stopIfTrue="1" operator="greaterThan">
      <formula>0</formula>
    </cfRule>
  </conditionalFormatting>
  <conditionalFormatting sqref="R19">
    <cfRule type="cellIs" dxfId="13" priority="15" stopIfTrue="1" operator="greaterThan">
      <formula>0</formula>
    </cfRule>
  </conditionalFormatting>
  <conditionalFormatting sqref="P21">
    <cfRule type="cellIs" dxfId="12" priority="14" stopIfTrue="1" operator="greaterThan">
      <formula>0</formula>
    </cfRule>
  </conditionalFormatting>
  <conditionalFormatting sqref="R21">
    <cfRule type="cellIs" dxfId="11" priority="13" stopIfTrue="1" operator="greaterThan">
      <formula>0</formula>
    </cfRule>
  </conditionalFormatting>
  <conditionalFormatting sqref="P23">
    <cfRule type="cellIs" dxfId="10" priority="12" stopIfTrue="1" operator="greaterThan">
      <formula>0</formula>
    </cfRule>
  </conditionalFormatting>
  <conditionalFormatting sqref="R23">
    <cfRule type="cellIs" dxfId="9" priority="11" stopIfTrue="1" operator="greaterThan">
      <formula>0</formula>
    </cfRule>
  </conditionalFormatting>
  <conditionalFormatting sqref="P25">
    <cfRule type="cellIs" dxfId="8" priority="10" stopIfTrue="1" operator="greaterThan">
      <formula>0</formula>
    </cfRule>
  </conditionalFormatting>
  <conditionalFormatting sqref="R25">
    <cfRule type="cellIs" dxfId="7" priority="9" stopIfTrue="1" operator="greaterThan">
      <formula>0</formula>
    </cfRule>
  </conditionalFormatting>
  <conditionalFormatting sqref="P27">
    <cfRule type="cellIs" dxfId="6" priority="8" stopIfTrue="1" operator="greaterThan">
      <formula>0</formula>
    </cfRule>
  </conditionalFormatting>
  <conditionalFormatting sqref="R27">
    <cfRule type="cellIs" dxfId="5" priority="7" stopIfTrue="1" operator="greaterThan">
      <formula>0</formula>
    </cfRule>
  </conditionalFormatting>
  <conditionalFormatting sqref="R29">
    <cfRule type="cellIs" dxfId="4" priority="5" stopIfTrue="1" operator="greaterThan">
      <formula>0</formula>
    </cfRule>
  </conditionalFormatting>
  <conditionalFormatting sqref="P31">
    <cfRule type="cellIs" dxfId="3" priority="4" stopIfTrue="1" operator="greaterThan">
      <formula>0</formula>
    </cfRule>
  </conditionalFormatting>
  <conditionalFormatting sqref="R31">
    <cfRule type="cellIs" dxfId="2" priority="3" stopIfTrue="1" operator="greaterThan">
      <formula>0</formula>
    </cfRule>
  </conditionalFormatting>
  <conditionalFormatting sqref="P29">
    <cfRule type="cellIs" dxfId="1" priority="2" stopIfTrue="1" operator="greaterThan">
      <formula>0</formula>
    </cfRule>
  </conditionalFormatting>
  <conditionalFormatting sqref="T13">
    <cfRule type="cellIs" dxfId="0" priority="1" operator="greaterThan">
      <formula>0</formula>
    </cfRule>
  </conditionalFormatting>
  <dataValidations count="1">
    <dataValidation type="list" allowBlank="1" showInputMessage="1" showErrorMessage="1" sqref="B2:D2" xr:uid="{00000000-0002-0000-0000-000000000000}">
      <formula1>Fachkommission</formula1>
    </dataValidation>
  </dataValidations>
  <pageMargins left="0.51181102362204722" right="0.51181102362204722" top="0.19685039370078741" bottom="0.19685039370078741" header="0.31496062992125984" footer="0.31496062992125984"/>
  <pageSetup paperSize="9" orientation="landscape" r:id="rId1"/>
  <headerFooter>
    <oddFooter>&amp;R&amp;8
SMV Abrechnungsformuar 2012-V.5.</oddFooter>
  </headerFooter>
  <ignoredErrors>
    <ignoredError sqref="P13:R18 T13:T31 P20:R31 P19:Q19" unlockedFormula="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5:H53"/>
  <sheetViews>
    <sheetView showGridLines="0" topLeftCell="A1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92</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rRnWbXni2FUbdC6/DG0Vqf6ulvHncZ/uXC5zpbvgjEwXo74hhyUJXk1CF5Woc+K9aUUq/FxlGbkRq/yk4goTMg==" saltValue="CKF97URUMRvH33NkF2lWRA=="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57" priority="5" stopIfTrue="1" operator="greaterThan">
      <formula>1</formula>
    </cfRule>
  </conditionalFormatting>
  <conditionalFormatting sqref="A32 A38 A21 A26">
    <cfRule type="expression" dxfId="56" priority="6" stopIfTrue="1">
      <formula>A21=""</formula>
    </cfRule>
  </conditionalFormatting>
  <conditionalFormatting sqref="C10:F10 C14:F14">
    <cfRule type="expression" dxfId="55" priority="7" stopIfTrue="1">
      <formula>C10=""</formula>
    </cfRule>
  </conditionalFormatting>
  <conditionalFormatting sqref="E21 E26">
    <cfRule type="cellIs" dxfId="54" priority="9" stopIfTrue="1" operator="equal">
      <formula>0</formula>
    </cfRule>
  </conditionalFormatting>
  <conditionalFormatting sqref="C21:D21 C26:D26">
    <cfRule type="expression" dxfId="53" priority="14" stopIfTrue="1">
      <formula>A21="p"</formula>
    </cfRule>
    <cfRule type="cellIs" dxfId="52" priority="15" stopIfTrue="1" operator="greaterThanOrEqual">
      <formula>1</formula>
    </cfRule>
  </conditionalFormatting>
  <conditionalFormatting sqref="A44">
    <cfRule type="expression" dxfId="51" priority="1" stopIfTrue="1">
      <formula>A44=""</formula>
    </cfRule>
  </conditionalFormatting>
  <conditionalFormatting sqref="E44">
    <cfRule type="cellIs" dxfId="50" priority="2" stopIfTrue="1" operator="equal">
      <formula>0</formula>
    </cfRule>
  </conditionalFormatting>
  <conditionalFormatting sqref="C44:D44">
    <cfRule type="expression" dxfId="49" priority="3" stopIfTrue="1">
      <formula>A44="p"</formula>
    </cfRule>
    <cfRule type="cellIs" dxfId="4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H53"/>
  <sheetViews>
    <sheetView showGridLines="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93</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XgYx5ar1C6p3v0s1ZZS5Hg7kTYHJ0TWQWRpasG0JJ1QeIscbqkgijhb0aff9sH02Z/bGNAOCUO0awjBSJPCUpA==" saltValue="KTRAmDVXksZzm40s2M4K9w==" spinCount="100000" sheet="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47" priority="5" stopIfTrue="1" operator="greaterThan">
      <formula>1</formula>
    </cfRule>
  </conditionalFormatting>
  <conditionalFormatting sqref="A32 A38 A21 A26">
    <cfRule type="expression" dxfId="46" priority="6" stopIfTrue="1">
      <formula>A21=""</formula>
    </cfRule>
  </conditionalFormatting>
  <conditionalFormatting sqref="C10:F10 C14:F14">
    <cfRule type="expression" dxfId="45" priority="7" stopIfTrue="1">
      <formula>C10=""</formula>
    </cfRule>
  </conditionalFormatting>
  <conditionalFormatting sqref="E21 E26">
    <cfRule type="cellIs" dxfId="44" priority="9" stopIfTrue="1" operator="equal">
      <formula>0</formula>
    </cfRule>
  </conditionalFormatting>
  <conditionalFormatting sqref="C21:D21 C26:D26">
    <cfRule type="expression" dxfId="43" priority="14" stopIfTrue="1">
      <formula>A21="p"</formula>
    </cfRule>
    <cfRule type="cellIs" dxfId="42" priority="15" stopIfTrue="1" operator="greaterThanOrEqual">
      <formula>1</formula>
    </cfRule>
  </conditionalFormatting>
  <conditionalFormatting sqref="A44">
    <cfRule type="expression" dxfId="41" priority="1" stopIfTrue="1">
      <formula>A44=""</formula>
    </cfRule>
  </conditionalFormatting>
  <conditionalFormatting sqref="E44">
    <cfRule type="cellIs" dxfId="40" priority="2" stopIfTrue="1" operator="equal">
      <formula>0</formula>
    </cfRule>
  </conditionalFormatting>
  <conditionalFormatting sqref="C44:D44">
    <cfRule type="expression" dxfId="39" priority="3" stopIfTrue="1">
      <formula>A44="p"</formula>
    </cfRule>
    <cfRule type="cellIs" dxfId="3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
  <dimension ref="B1:F23"/>
  <sheetViews>
    <sheetView workbookViewId="0">
      <selection activeCell="F5" sqref="F5"/>
    </sheetView>
  </sheetViews>
  <sheetFormatPr baseColWidth="10" defaultRowHeight="15" x14ac:dyDescent="0.25"/>
  <cols>
    <col min="1" max="1" width="2.42578125" style="44" customWidth="1"/>
    <col min="2" max="2" width="2.7109375" style="44" customWidth="1"/>
    <col min="3" max="3" width="26.85546875" style="44" bestFit="1" customWidth="1"/>
    <col min="4" max="4" width="11.140625" style="44" customWidth="1"/>
    <col min="5" max="5" width="18.140625" style="44" bestFit="1" customWidth="1"/>
    <col min="6" max="16384" width="11.42578125" style="44"/>
  </cols>
  <sheetData>
    <row r="1" spans="2:6" ht="15.75" thickBot="1" x14ac:dyDescent="0.3">
      <c r="B1" s="40"/>
      <c r="C1" s="41" t="s">
        <v>1</v>
      </c>
      <c r="D1" s="40"/>
      <c r="E1" s="42" t="s">
        <v>33</v>
      </c>
      <c r="F1" s="43"/>
    </row>
    <row r="2" spans="2:6" x14ac:dyDescent="0.25">
      <c r="B2" s="40"/>
      <c r="C2" s="46" t="s">
        <v>26</v>
      </c>
      <c r="D2" s="40"/>
      <c r="E2" s="47" t="s">
        <v>0</v>
      </c>
      <c r="F2" s="48">
        <v>0.5</v>
      </c>
    </row>
    <row r="3" spans="2:6" x14ac:dyDescent="0.25">
      <c r="B3" s="40"/>
      <c r="C3" s="46" t="s">
        <v>27</v>
      </c>
      <c r="D3" s="40"/>
      <c r="E3" s="47" t="s">
        <v>38</v>
      </c>
      <c r="F3" s="48">
        <v>25</v>
      </c>
    </row>
    <row r="4" spans="2:6" x14ac:dyDescent="0.25">
      <c r="B4" s="40"/>
      <c r="C4" s="46" t="s">
        <v>28</v>
      </c>
      <c r="D4" s="40"/>
      <c r="E4" s="47" t="s">
        <v>67</v>
      </c>
      <c r="F4" s="48">
        <v>25</v>
      </c>
    </row>
    <row r="5" spans="2:6" x14ac:dyDescent="0.25">
      <c r="B5" s="40"/>
      <c r="C5" s="46" t="s">
        <v>29</v>
      </c>
      <c r="D5" s="40"/>
      <c r="E5" s="47" t="s">
        <v>37</v>
      </c>
      <c r="F5" s="48">
        <v>100</v>
      </c>
    </row>
    <row r="6" spans="2:6" ht="15.75" thickBot="1" x14ac:dyDescent="0.3">
      <c r="B6" s="40"/>
      <c r="C6" s="46" t="s">
        <v>30</v>
      </c>
      <c r="D6" s="40"/>
      <c r="E6" s="49" t="s">
        <v>35</v>
      </c>
      <c r="F6" s="50">
        <v>200</v>
      </c>
    </row>
    <row r="7" spans="2:6" x14ac:dyDescent="0.25">
      <c r="B7" s="40"/>
      <c r="C7" s="46" t="s">
        <v>31</v>
      </c>
      <c r="D7" s="40"/>
      <c r="E7" s="40"/>
      <c r="F7" s="40"/>
    </row>
    <row r="8" spans="2:6" x14ac:dyDescent="0.25">
      <c r="B8" s="40"/>
      <c r="C8" s="46" t="s">
        <v>39</v>
      </c>
      <c r="D8" s="40"/>
      <c r="E8" s="40"/>
      <c r="F8" s="40"/>
    </row>
    <row r="9" spans="2:6" x14ac:dyDescent="0.25">
      <c r="B9" s="40"/>
      <c r="C9" s="46" t="s">
        <v>32</v>
      </c>
      <c r="D9" s="40"/>
      <c r="F9" s="40"/>
    </row>
    <row r="10" spans="2:6" x14ac:dyDescent="0.25">
      <c r="B10" s="40"/>
      <c r="C10" s="46"/>
      <c r="D10" s="40"/>
      <c r="F10" s="40"/>
    </row>
    <row r="11" spans="2:6" x14ac:dyDescent="0.25">
      <c r="B11" s="40"/>
      <c r="C11" s="45"/>
      <c r="D11" s="40"/>
      <c r="F11" s="40"/>
    </row>
    <row r="12" spans="2:6" x14ac:dyDescent="0.25">
      <c r="B12" s="40"/>
      <c r="C12" s="45"/>
      <c r="D12" s="40"/>
      <c r="F12" s="40"/>
    </row>
    <row r="13" spans="2:6" x14ac:dyDescent="0.25">
      <c r="B13" s="40"/>
      <c r="C13" s="45"/>
      <c r="D13" s="40"/>
      <c r="F13" s="40"/>
    </row>
    <row r="14" spans="2:6" x14ac:dyDescent="0.25">
      <c r="B14" s="40"/>
      <c r="C14" s="45"/>
      <c r="D14" s="40"/>
      <c r="F14" s="40"/>
    </row>
    <row r="15" spans="2:6" x14ac:dyDescent="0.25">
      <c r="B15" s="40"/>
      <c r="C15" s="45"/>
      <c r="D15" s="40"/>
      <c r="F15" s="40"/>
    </row>
    <row r="16" spans="2:6" x14ac:dyDescent="0.25">
      <c r="B16" s="40"/>
      <c r="C16" s="45"/>
      <c r="D16" s="40"/>
      <c r="F16" s="40"/>
    </row>
    <row r="17" spans="2:6" x14ac:dyDescent="0.25">
      <c r="B17" s="40"/>
      <c r="C17" s="45"/>
      <c r="D17" s="40"/>
      <c r="F17" s="40"/>
    </row>
    <row r="18" spans="2:6" x14ac:dyDescent="0.25">
      <c r="B18" s="40"/>
      <c r="C18" s="45"/>
      <c r="D18" s="40"/>
      <c r="F18" s="40"/>
    </row>
    <row r="19" spans="2:6" x14ac:dyDescent="0.25">
      <c r="B19" s="40"/>
      <c r="C19" s="45"/>
      <c r="D19" s="40"/>
      <c r="E19" s="40"/>
      <c r="F19" s="40"/>
    </row>
    <row r="20" spans="2:6" ht="15.75" thickBot="1" x14ac:dyDescent="0.3">
      <c r="B20" s="40"/>
      <c r="C20" s="51"/>
      <c r="D20" s="40"/>
      <c r="E20" s="40"/>
      <c r="F20" s="40"/>
    </row>
    <row r="21" spans="2:6" x14ac:dyDescent="0.25">
      <c r="E21" s="40"/>
      <c r="F21" s="40"/>
    </row>
    <row r="23" spans="2:6" x14ac:dyDescent="0.25">
      <c r="C23" s="44" t="s">
        <v>94</v>
      </c>
      <c r="D23" s="44" t="s">
        <v>95</v>
      </c>
    </row>
  </sheetData>
  <sheetProtection algorithmName="SHA-512" hashValue="6WcPlHDTUYOYYODlviu15otycxkdCyuF/oFu2qn/LtQe+hRxbtzXsV1ilIy4oIGePS52UAuy7oO51C/uBEOFgg==" saltValue="ueU7SYFc92N/jpN5MII7kg==" spinCount="100000" sheet="1"/>
  <phoneticPr fontId="0" type="noConversion"/>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H53"/>
  <sheetViews>
    <sheetView showGridLines="0" topLeftCell="A10" zoomScaleNormal="100" workbookViewId="0">
      <selection activeCell="A44" sqref="A44"/>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87</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sOD+avryzsdbkhiaKgL8yX+A4IjsQm/hAQnxia8Ag9ad0YGAFB6LI/E/DrEh1yRu385dPRrWbiQhCgQwzgtMFg==" saltValue="lbjdYCrJ22DkcNbGgAa59w==" spinCount="100000" sheet="1" objects="1" scenarios="1" selectLockedCells="1"/>
  <mergeCells count="27">
    <mergeCell ref="G53:H53"/>
    <mergeCell ref="C21:D21"/>
    <mergeCell ref="C36:D36"/>
    <mergeCell ref="G36:H36"/>
    <mergeCell ref="G38:H38"/>
    <mergeCell ref="G47:H47"/>
    <mergeCell ref="C24:D24"/>
    <mergeCell ref="G24:H24"/>
    <mergeCell ref="G32:H32"/>
    <mergeCell ref="C42:D42"/>
    <mergeCell ref="G42:H42"/>
    <mergeCell ref="C44:D44"/>
    <mergeCell ref="G44:H44"/>
    <mergeCell ref="G49:H49"/>
    <mergeCell ref="C14:F14"/>
    <mergeCell ref="A10:B10"/>
    <mergeCell ref="C10:F10"/>
    <mergeCell ref="C12:E12"/>
    <mergeCell ref="A12:B12"/>
    <mergeCell ref="A14:B14"/>
    <mergeCell ref="G19:H19"/>
    <mergeCell ref="G21:H21"/>
    <mergeCell ref="C30:D30"/>
    <mergeCell ref="G30:H30"/>
    <mergeCell ref="C19:D19"/>
    <mergeCell ref="C26:D26"/>
    <mergeCell ref="G26:H26"/>
  </mergeCells>
  <phoneticPr fontId="0" type="noConversion"/>
  <conditionalFormatting sqref="A52">
    <cfRule type="cellIs" dxfId="137" priority="5" stopIfTrue="1" operator="greaterThan">
      <formula>1</formula>
    </cfRule>
  </conditionalFormatting>
  <conditionalFormatting sqref="A32 A38 A21 A26">
    <cfRule type="expression" dxfId="136" priority="6" stopIfTrue="1">
      <formula>A21=""</formula>
    </cfRule>
  </conditionalFormatting>
  <conditionalFormatting sqref="C10:F10 C14:F14">
    <cfRule type="expression" dxfId="135" priority="7" stopIfTrue="1">
      <formula>C10=""</formula>
    </cfRule>
  </conditionalFormatting>
  <conditionalFormatting sqref="E21 E26">
    <cfRule type="cellIs" dxfId="134" priority="9" stopIfTrue="1" operator="equal">
      <formula>0</formula>
    </cfRule>
  </conditionalFormatting>
  <conditionalFormatting sqref="C21:D21 C26:D26">
    <cfRule type="expression" dxfId="133" priority="10" stopIfTrue="1">
      <formula>A21="p"</formula>
    </cfRule>
    <cfRule type="cellIs" dxfId="132" priority="11" stopIfTrue="1" operator="greaterThanOrEqual">
      <formula>1</formula>
    </cfRule>
  </conditionalFormatting>
  <conditionalFormatting sqref="A44">
    <cfRule type="expression" dxfId="131" priority="1" stopIfTrue="1">
      <formula>A44=""</formula>
    </cfRule>
  </conditionalFormatting>
  <conditionalFormatting sqref="E44">
    <cfRule type="cellIs" dxfId="130" priority="2" stopIfTrue="1" operator="equal">
      <formula>0</formula>
    </cfRule>
  </conditionalFormatting>
  <conditionalFormatting sqref="C44:D44">
    <cfRule type="expression" dxfId="129" priority="3" stopIfTrue="1">
      <formula>A44="p"</formula>
    </cfRule>
    <cfRule type="cellIs" dxfId="12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cellWatches>
    <cellWatch r="G38"/>
  </cellWatche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H53"/>
  <sheetViews>
    <sheetView showGridLines="0" topLeftCell="A10" zoomScaleNormal="100" workbookViewId="0">
      <selection activeCell="A44" sqref="A44"/>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86</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1" spans="1:8" x14ac:dyDescent="0.2">
      <c r="A51" s="139">
        <f>Abrechnung!$I$8</f>
        <v>0</v>
      </c>
      <c r="B51" s="139"/>
      <c r="C51" s="139"/>
      <c r="D51" s="139"/>
      <c r="E51" s="139"/>
    </row>
    <row r="52" spans="1:8" x14ac:dyDescent="0.2">
      <c r="A52" s="68">
        <f>Abrechnung!$S$8</f>
        <v>0</v>
      </c>
    </row>
    <row r="53" spans="1:8" x14ac:dyDescent="0.2">
      <c r="G53" s="137" t="s">
        <v>54</v>
      </c>
      <c r="H53" s="137"/>
    </row>
  </sheetData>
  <sheetProtection algorithmName="SHA-512" hashValue="RVJ/JhcbIrgQHCRgOiC2l4Y5mHqATO1g7r1YV2Bi1MVXciBbL4Jkba9UE6JxMPrWettKUHr7ubyONAAxqcKHNA==" saltValue="v8b9zUWHG03Kdf4IljCBrg==" spinCount="100000" sheet="1" objects="1" scenarios="1" selectLockedCells="1"/>
  <mergeCells count="28">
    <mergeCell ref="C30:D30"/>
    <mergeCell ref="G30:H30"/>
    <mergeCell ref="G32:H32"/>
    <mergeCell ref="A51:E51"/>
    <mergeCell ref="G53:H53"/>
    <mergeCell ref="G36:H36"/>
    <mergeCell ref="G38:H38"/>
    <mergeCell ref="G47:H47"/>
    <mergeCell ref="G49:H49"/>
    <mergeCell ref="C36:D36"/>
    <mergeCell ref="C44:D44"/>
    <mergeCell ref="G44:H44"/>
    <mergeCell ref="C42:D42"/>
    <mergeCell ref="G42:H42"/>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1:E51 A52">
    <cfRule type="cellIs" dxfId="127" priority="5" stopIfTrue="1" operator="greaterThan">
      <formula>1</formula>
    </cfRule>
  </conditionalFormatting>
  <conditionalFormatting sqref="A32 A38 A21 A26">
    <cfRule type="expression" dxfId="126" priority="6" stopIfTrue="1">
      <formula>A21=""</formula>
    </cfRule>
  </conditionalFormatting>
  <conditionalFormatting sqref="C10:F10 C14:F14">
    <cfRule type="expression" dxfId="125" priority="7" stopIfTrue="1">
      <formula>C10=""</formula>
    </cfRule>
  </conditionalFormatting>
  <conditionalFormatting sqref="E21 E26">
    <cfRule type="cellIs" dxfId="124" priority="9" stopIfTrue="1" operator="equal">
      <formula>0</formula>
    </cfRule>
  </conditionalFormatting>
  <conditionalFormatting sqref="C21:D21 C26:D26">
    <cfRule type="expression" dxfId="123" priority="14" stopIfTrue="1">
      <formula>A21="p"</formula>
    </cfRule>
    <cfRule type="cellIs" dxfId="122" priority="15" stopIfTrue="1" operator="greaterThanOrEqual">
      <formula>1</formula>
    </cfRule>
  </conditionalFormatting>
  <conditionalFormatting sqref="A44">
    <cfRule type="expression" dxfId="121" priority="1" stopIfTrue="1">
      <formula>A44=""</formula>
    </cfRule>
  </conditionalFormatting>
  <conditionalFormatting sqref="E44">
    <cfRule type="cellIs" dxfId="120" priority="2" stopIfTrue="1" operator="equal">
      <formula>0</formula>
    </cfRule>
  </conditionalFormatting>
  <conditionalFormatting sqref="C44:D44">
    <cfRule type="expression" dxfId="119" priority="3" stopIfTrue="1">
      <formula>A44="p"</formula>
    </cfRule>
    <cfRule type="cellIs" dxfId="11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5:H53"/>
  <sheetViews>
    <sheetView showGridLines="0" topLeftCell="A10" zoomScaleNormal="100" workbookViewId="0">
      <selection activeCell="A44" sqref="A44"/>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85</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UN3F70WmUuA8fYX4i53zZtACghcfezTAXRf1IbTTXGBIu2jqSqwnVDms1rZUJvtMoOxdp+RELUb2eXz5xaZJqQ==" saltValue="M3vbGqDOmdIpb7TEUfSC5A=="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117" priority="5" stopIfTrue="1" operator="greaterThan">
      <formula>1</formula>
    </cfRule>
  </conditionalFormatting>
  <conditionalFormatting sqref="A32 A38 A21 A26">
    <cfRule type="expression" dxfId="116" priority="6" stopIfTrue="1">
      <formula>A21=""</formula>
    </cfRule>
  </conditionalFormatting>
  <conditionalFormatting sqref="C10:F10 C14:F14">
    <cfRule type="expression" dxfId="115" priority="7" stopIfTrue="1">
      <formula>C10=""</formula>
    </cfRule>
  </conditionalFormatting>
  <conditionalFormatting sqref="E21 E26">
    <cfRule type="cellIs" dxfId="114" priority="9" stopIfTrue="1" operator="equal">
      <formula>0</formula>
    </cfRule>
  </conditionalFormatting>
  <conditionalFormatting sqref="C21:D21 C26:D26">
    <cfRule type="expression" dxfId="113" priority="10" stopIfTrue="1">
      <formula>A21="p"</formula>
    </cfRule>
    <cfRule type="cellIs" dxfId="112" priority="11" stopIfTrue="1" operator="greaterThanOrEqual">
      <formula>1</formula>
    </cfRule>
  </conditionalFormatting>
  <conditionalFormatting sqref="A44">
    <cfRule type="expression" dxfId="111" priority="1" stopIfTrue="1">
      <formula>A44=""</formula>
    </cfRule>
  </conditionalFormatting>
  <conditionalFormatting sqref="E44">
    <cfRule type="cellIs" dxfId="110" priority="2" stopIfTrue="1" operator="equal">
      <formula>0</formula>
    </cfRule>
  </conditionalFormatting>
  <conditionalFormatting sqref="C44:D44">
    <cfRule type="expression" dxfId="109" priority="3" stopIfTrue="1">
      <formula>A44="p"</formula>
    </cfRule>
    <cfRule type="cellIs" dxfId="10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5:H53"/>
  <sheetViews>
    <sheetView showGridLines="0" topLeftCell="A10" zoomScaleNormal="100" workbookViewId="0">
      <selection activeCell="C12" sqref="C12:E12"/>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84</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SI/rLPcV0Hw1lGHS8yjxIPlSY3kU23F0c5UB8zGcLgLso1s7zF6NLxLyXIz3yhV3vF6JuTYL6CVVCCWRX+2KdQ==" saltValue="pEBESjmOyZHLmwLP+jHQ7w==" spinCount="100000" sheet="1" objects="1" scenarios="1" selectLockedCells="1"/>
  <mergeCells count="27">
    <mergeCell ref="C19:D19"/>
    <mergeCell ref="G19:H19"/>
    <mergeCell ref="G53:H53"/>
    <mergeCell ref="C26:D26"/>
    <mergeCell ref="G26:H26"/>
    <mergeCell ref="C30:D30"/>
    <mergeCell ref="G30:H30"/>
    <mergeCell ref="G32:H32"/>
    <mergeCell ref="G36:H36"/>
    <mergeCell ref="C42:D42"/>
    <mergeCell ref="G42:H42"/>
    <mergeCell ref="C44:D44"/>
    <mergeCell ref="G44:H44"/>
    <mergeCell ref="C36:D36"/>
    <mergeCell ref="G49:H49"/>
    <mergeCell ref="C24:D24"/>
    <mergeCell ref="A10:B10"/>
    <mergeCell ref="C10:F10"/>
    <mergeCell ref="A12:B12"/>
    <mergeCell ref="C12:E12"/>
    <mergeCell ref="A14:B14"/>
    <mergeCell ref="C14:F14"/>
    <mergeCell ref="G24:H24"/>
    <mergeCell ref="C21:D21"/>
    <mergeCell ref="G21:H21"/>
    <mergeCell ref="G38:H38"/>
    <mergeCell ref="G47:H47"/>
  </mergeCells>
  <phoneticPr fontId="17" type="noConversion"/>
  <conditionalFormatting sqref="A52">
    <cfRule type="cellIs" dxfId="107" priority="5" stopIfTrue="1" operator="greaterThan">
      <formula>1</formula>
    </cfRule>
  </conditionalFormatting>
  <conditionalFormatting sqref="A32 A38 A21 A26">
    <cfRule type="expression" dxfId="106" priority="6" stopIfTrue="1">
      <formula>A21=""</formula>
    </cfRule>
  </conditionalFormatting>
  <conditionalFormatting sqref="C10:F10 C14:F14">
    <cfRule type="expression" dxfId="105" priority="7" stopIfTrue="1">
      <formula>C10=""</formula>
    </cfRule>
  </conditionalFormatting>
  <conditionalFormatting sqref="E21 E26">
    <cfRule type="cellIs" dxfId="104" priority="9" stopIfTrue="1" operator="equal">
      <formula>0</formula>
    </cfRule>
  </conditionalFormatting>
  <conditionalFormatting sqref="C21:D21 C26:D26">
    <cfRule type="expression" dxfId="103" priority="10" stopIfTrue="1">
      <formula>A21="p"</formula>
    </cfRule>
    <cfRule type="cellIs" dxfId="102" priority="11" stopIfTrue="1" operator="greaterThanOrEqual">
      <formula>1</formula>
    </cfRule>
  </conditionalFormatting>
  <conditionalFormatting sqref="A44">
    <cfRule type="expression" dxfId="101" priority="1" stopIfTrue="1">
      <formula>A44=""</formula>
    </cfRule>
  </conditionalFormatting>
  <conditionalFormatting sqref="E44">
    <cfRule type="cellIs" dxfId="100" priority="2" stopIfTrue="1" operator="equal">
      <formula>0</formula>
    </cfRule>
  </conditionalFormatting>
  <conditionalFormatting sqref="C44:D44">
    <cfRule type="expression" dxfId="99" priority="3" stopIfTrue="1">
      <formula>A44="p"</formula>
    </cfRule>
    <cfRule type="cellIs" dxfId="9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5:H53"/>
  <sheetViews>
    <sheetView showGridLines="0" topLeftCell="A1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88</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HgrQ2Jx8tHbsOlIh2UwlqwtJl3zIuQNmXnZ/Ej9uEFuqzYooW41zOQQ5Fw87O52VuI2dxkvE4ZLkMAUgzMM1wQ==" saltValue="W7o5C7octZscsjD+jKeG0A=="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97" priority="5" stopIfTrue="1" operator="greaterThan">
      <formula>1</formula>
    </cfRule>
  </conditionalFormatting>
  <conditionalFormatting sqref="A32 A38 A21 A26">
    <cfRule type="expression" dxfId="96" priority="6" stopIfTrue="1">
      <formula>A21=""</formula>
    </cfRule>
  </conditionalFormatting>
  <conditionalFormatting sqref="C10:F10 C14:F14">
    <cfRule type="expression" dxfId="95" priority="7" stopIfTrue="1">
      <formula>C10=""</formula>
    </cfRule>
  </conditionalFormatting>
  <conditionalFormatting sqref="E21 E26">
    <cfRule type="cellIs" dxfId="94" priority="9" stopIfTrue="1" operator="equal">
      <formula>0</formula>
    </cfRule>
  </conditionalFormatting>
  <conditionalFormatting sqref="C21:D21 C26:D26">
    <cfRule type="expression" dxfId="93" priority="10" stopIfTrue="1">
      <formula>A21="p"</formula>
    </cfRule>
    <cfRule type="cellIs" dxfId="92" priority="11" stopIfTrue="1" operator="greaterThanOrEqual">
      <formula>1</formula>
    </cfRule>
  </conditionalFormatting>
  <conditionalFormatting sqref="A44">
    <cfRule type="expression" dxfId="91" priority="1" stopIfTrue="1">
      <formula>A44=""</formula>
    </cfRule>
  </conditionalFormatting>
  <conditionalFormatting sqref="E44">
    <cfRule type="cellIs" dxfId="90" priority="2" stopIfTrue="1" operator="equal">
      <formula>0</formula>
    </cfRule>
  </conditionalFormatting>
  <conditionalFormatting sqref="C44:D44">
    <cfRule type="expression" dxfId="89" priority="3" stopIfTrue="1">
      <formula>A44="p"</formula>
    </cfRule>
    <cfRule type="cellIs" dxfId="8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H53"/>
  <sheetViews>
    <sheetView showGridLines="0" topLeftCell="A1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89</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Hqd6nPKhX3NEXpHOlA9q7bVDpFO4XSs2UkGSkTQQdqvVJJsboCPvgHx8kE0CR13ZJPHXnWlsMSVGYslaDqZ2og==" saltValue="02GnayKxacrdsrqZJ2eVIQ=="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87" priority="5" stopIfTrue="1" operator="greaterThan">
      <formula>1</formula>
    </cfRule>
  </conditionalFormatting>
  <conditionalFormatting sqref="A32 A38 A21 A26">
    <cfRule type="expression" dxfId="86" priority="6" stopIfTrue="1">
      <formula>A21=""</formula>
    </cfRule>
  </conditionalFormatting>
  <conditionalFormatting sqref="C10:F10 C14:F14">
    <cfRule type="expression" dxfId="85" priority="7" stopIfTrue="1">
      <formula>C10=""</formula>
    </cfRule>
  </conditionalFormatting>
  <conditionalFormatting sqref="E21 E26">
    <cfRule type="cellIs" dxfId="84" priority="9" stopIfTrue="1" operator="equal">
      <formula>0</formula>
    </cfRule>
  </conditionalFormatting>
  <conditionalFormatting sqref="C21:D21 C26:D26">
    <cfRule type="expression" dxfId="83" priority="10" stopIfTrue="1">
      <formula>A21="p"</formula>
    </cfRule>
    <cfRule type="cellIs" dxfId="82" priority="11" stopIfTrue="1" operator="greaterThanOrEqual">
      <formula>1</formula>
    </cfRule>
  </conditionalFormatting>
  <conditionalFormatting sqref="A44">
    <cfRule type="expression" dxfId="81" priority="1" stopIfTrue="1">
      <formula>A44=""</formula>
    </cfRule>
  </conditionalFormatting>
  <conditionalFormatting sqref="E44">
    <cfRule type="cellIs" dxfId="80" priority="2" stopIfTrue="1" operator="equal">
      <formula>0</formula>
    </cfRule>
  </conditionalFormatting>
  <conditionalFormatting sqref="C44:D44">
    <cfRule type="expression" dxfId="79" priority="3" stopIfTrue="1">
      <formula>A44="p"</formula>
    </cfRule>
    <cfRule type="cellIs" dxfId="7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H53"/>
  <sheetViews>
    <sheetView showGridLines="0" topLeftCell="A1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90</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8Z59kRNTxQCpG8SYv+vcqlbuDkEj23YnSlVPdK2f5PI9Y2xdCRrJAEX8Istq82Zfcgpy2OC7h9EXxJpzvSvDng==" saltValue="AHxTpG+CNr5+YUA9pQ/Z4Q=="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77" priority="5" stopIfTrue="1" operator="greaterThan">
      <formula>1</formula>
    </cfRule>
  </conditionalFormatting>
  <conditionalFormatting sqref="A32 A38 A21 A26">
    <cfRule type="expression" dxfId="76" priority="6" stopIfTrue="1">
      <formula>A21=""</formula>
    </cfRule>
  </conditionalFormatting>
  <conditionalFormatting sqref="C10:F10 C14:F14">
    <cfRule type="expression" dxfId="75" priority="7" stopIfTrue="1">
      <formula>C10=""</formula>
    </cfRule>
  </conditionalFormatting>
  <conditionalFormatting sqref="E21 E26">
    <cfRule type="cellIs" dxfId="74" priority="9" stopIfTrue="1" operator="equal">
      <formula>0</formula>
    </cfRule>
  </conditionalFormatting>
  <conditionalFormatting sqref="C21:D21 C26:D26">
    <cfRule type="expression" dxfId="73" priority="10" stopIfTrue="1">
      <formula>A21="p"</formula>
    </cfRule>
    <cfRule type="cellIs" dxfId="72" priority="11" stopIfTrue="1" operator="greaterThanOrEqual">
      <formula>1</formula>
    </cfRule>
  </conditionalFormatting>
  <conditionalFormatting sqref="A44">
    <cfRule type="expression" dxfId="71" priority="1" stopIfTrue="1">
      <formula>A44=""</formula>
    </cfRule>
  </conditionalFormatting>
  <conditionalFormatting sqref="E44">
    <cfRule type="cellIs" dxfId="70" priority="2" stopIfTrue="1" operator="equal">
      <formula>0</formula>
    </cfRule>
  </conditionalFormatting>
  <conditionalFormatting sqref="C44:D44">
    <cfRule type="expression" dxfId="69" priority="3" stopIfTrue="1">
      <formula>A44="p"</formula>
    </cfRule>
    <cfRule type="cellIs" dxfId="6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5:H53"/>
  <sheetViews>
    <sheetView showGridLines="0" topLeftCell="A10" zoomScaleNormal="100" workbookViewId="0">
      <selection activeCell="C10" sqref="C10:F10"/>
    </sheetView>
  </sheetViews>
  <sheetFormatPr baseColWidth="10" defaultColWidth="9.140625" defaultRowHeight="14.25" x14ac:dyDescent="0.2"/>
  <cols>
    <col min="1" max="1" width="11.28515625" style="54" bestFit="1" customWidth="1"/>
    <col min="2" max="16384" width="9.140625" style="54"/>
  </cols>
  <sheetData>
    <row r="5" spans="1:7" x14ac:dyDescent="0.2">
      <c r="A5" s="56"/>
      <c r="B5" s="56"/>
      <c r="C5" s="56"/>
      <c r="D5" s="56"/>
      <c r="E5" s="55"/>
      <c r="F5" s="55"/>
      <c r="G5" s="55"/>
    </row>
    <row r="7" spans="1:7" ht="20.25" x14ac:dyDescent="0.3">
      <c r="A7" s="57" t="s">
        <v>40</v>
      </c>
      <c r="B7" s="57"/>
      <c r="C7" s="57"/>
      <c r="D7" s="58"/>
    </row>
    <row r="8" spans="1:7" ht="20.25" x14ac:dyDescent="0.3">
      <c r="A8" s="57"/>
      <c r="B8" s="57"/>
      <c r="C8" s="57"/>
    </row>
    <row r="10" spans="1:7" x14ac:dyDescent="0.2">
      <c r="A10" s="136" t="s">
        <v>43</v>
      </c>
      <c r="B10" s="136"/>
      <c r="C10" s="135"/>
      <c r="D10" s="135"/>
      <c r="E10" s="135"/>
      <c r="F10" s="135"/>
      <c r="G10" s="55"/>
    </row>
    <row r="11" spans="1:7" x14ac:dyDescent="0.2">
      <c r="A11" s="55"/>
      <c r="B11" s="55"/>
    </row>
    <row r="12" spans="1:7" x14ac:dyDescent="0.2">
      <c r="A12" s="136" t="s">
        <v>42</v>
      </c>
      <c r="B12" s="136"/>
      <c r="C12" s="135" t="s">
        <v>91</v>
      </c>
      <c r="D12" s="135"/>
      <c r="E12" s="135"/>
    </row>
    <row r="13" spans="1:7" x14ac:dyDescent="0.2">
      <c r="A13" s="55"/>
      <c r="B13" s="55"/>
    </row>
    <row r="14" spans="1:7" x14ac:dyDescent="0.2">
      <c r="A14" s="136" t="s">
        <v>44</v>
      </c>
      <c r="B14" s="136"/>
      <c r="C14" s="135"/>
      <c r="D14" s="135"/>
      <c r="E14" s="135"/>
      <c r="F14" s="135"/>
    </row>
    <row r="17" spans="1:8" x14ac:dyDescent="0.2">
      <c r="A17" s="54" t="s">
        <v>49</v>
      </c>
    </row>
    <row r="18" spans="1:8" ht="7.5" customHeight="1" thickBot="1" x14ac:dyDescent="0.25"/>
    <row r="19" spans="1:8" ht="15" customHeight="1" x14ac:dyDescent="0.2">
      <c r="A19" s="59" t="s">
        <v>45</v>
      </c>
      <c r="B19" s="60"/>
      <c r="C19" s="128" t="s">
        <v>47</v>
      </c>
      <c r="D19" s="129"/>
      <c r="E19" s="62" t="s">
        <v>48</v>
      </c>
      <c r="F19" s="61"/>
      <c r="G19" s="128" t="s">
        <v>10</v>
      </c>
      <c r="H19" s="129"/>
    </row>
    <row r="20" spans="1:8" ht="15" thickBot="1" x14ac:dyDescent="0.25">
      <c r="A20" s="63" t="s">
        <v>46</v>
      </c>
      <c r="B20" s="64"/>
      <c r="C20" s="65"/>
      <c r="D20" s="66"/>
      <c r="E20" s="65"/>
      <c r="F20" s="66"/>
      <c r="G20" s="65"/>
      <c r="H20" s="66"/>
    </row>
    <row r="21" spans="1:8" ht="15" customHeight="1" thickBot="1" x14ac:dyDescent="0.25">
      <c r="A21" s="75"/>
      <c r="B21" s="76"/>
      <c r="C21" s="133"/>
      <c r="D21" s="134"/>
      <c r="E21" s="78">
        <f>IF(A21="p","",(A21*C21))</f>
        <v>0</v>
      </c>
      <c r="F21" s="77"/>
      <c r="G21" s="130" t="str">
        <f>IF(A21="p",Auslandpauschale,IF(E21&gt;0,kmErsatz*E21,"0.00"))</f>
        <v>0.00</v>
      </c>
      <c r="H21" s="131" t="str">
        <f>IF(F21="p",Auslandpauschale,IF(F21&gt;0,kmErsatz*F21,""))</f>
        <v/>
      </c>
    </row>
    <row r="22" spans="1:8" x14ac:dyDescent="0.2">
      <c r="A22" s="28" t="s">
        <v>76</v>
      </c>
    </row>
    <row r="23" spans="1:8" ht="7.5" customHeight="1" thickBot="1" x14ac:dyDescent="0.25">
      <c r="A23" s="28"/>
    </row>
    <row r="24" spans="1:8" ht="15" customHeight="1" x14ac:dyDescent="0.2">
      <c r="A24" s="59" t="s">
        <v>80</v>
      </c>
      <c r="B24" s="60"/>
      <c r="C24" s="128" t="s">
        <v>81</v>
      </c>
      <c r="D24" s="129"/>
      <c r="E24" s="62"/>
      <c r="F24" s="61"/>
      <c r="G24" s="128" t="s">
        <v>10</v>
      </c>
      <c r="H24" s="129"/>
    </row>
    <row r="25" spans="1:8" ht="15" thickBot="1" x14ac:dyDescent="0.25">
      <c r="A25" s="63" t="s">
        <v>82</v>
      </c>
      <c r="B25" s="64"/>
      <c r="C25" s="65"/>
      <c r="D25" s="66"/>
      <c r="E25" s="65"/>
      <c r="F25" s="66"/>
      <c r="G25" s="65"/>
      <c r="H25" s="66"/>
    </row>
    <row r="26" spans="1:8" ht="15" customHeight="1" thickBot="1" x14ac:dyDescent="0.25">
      <c r="A26" s="111"/>
      <c r="B26" s="76"/>
      <c r="C26" s="133"/>
      <c r="D26" s="134"/>
      <c r="E26" s="78"/>
      <c r="F26" s="77"/>
      <c r="G26" s="130">
        <f>A26*C26</f>
        <v>0</v>
      </c>
      <c r="H26" s="131"/>
    </row>
    <row r="27" spans="1:8" ht="15" customHeight="1" x14ac:dyDescent="0.2">
      <c r="A27" s="110"/>
      <c r="B27" s="110"/>
      <c r="C27" s="110"/>
      <c r="D27" s="110"/>
      <c r="E27" s="110"/>
      <c r="F27" s="110"/>
      <c r="G27" s="110"/>
      <c r="H27" s="110"/>
    </row>
    <row r="28" spans="1:8" x14ac:dyDescent="0.2">
      <c r="A28" s="54" t="s">
        <v>50</v>
      </c>
    </row>
    <row r="29" spans="1:8" ht="7.5" customHeight="1" thickBot="1" x14ac:dyDescent="0.25"/>
    <row r="30" spans="1:8" x14ac:dyDescent="0.2">
      <c r="A30" s="59" t="s">
        <v>51</v>
      </c>
      <c r="B30" s="60"/>
      <c r="C30" s="128"/>
      <c r="D30" s="132"/>
      <c r="E30" s="62"/>
      <c r="F30" s="61"/>
      <c r="G30" s="128" t="s">
        <v>10</v>
      </c>
      <c r="H30" s="129"/>
    </row>
    <row r="31" spans="1:8" ht="15" thickBot="1" x14ac:dyDescent="0.25">
      <c r="A31" s="63"/>
      <c r="B31" s="64"/>
      <c r="C31" s="67"/>
      <c r="D31" s="65"/>
      <c r="E31" s="65"/>
      <c r="F31" s="66"/>
      <c r="G31" s="65"/>
      <c r="H31" s="66"/>
    </row>
    <row r="32" spans="1:8" ht="15" thickBot="1" x14ac:dyDescent="0.25">
      <c r="A32" s="75"/>
      <c r="B32" s="76"/>
      <c r="C32" s="80"/>
      <c r="D32" s="78"/>
      <c r="E32" s="78"/>
      <c r="F32" s="77"/>
      <c r="G32" s="130">
        <f>A32*MahlzeitErsatz</f>
        <v>0</v>
      </c>
      <c r="H32" s="131"/>
    </row>
    <row r="34" spans="1:8" x14ac:dyDescent="0.2">
      <c r="A34" s="54" t="s">
        <v>68</v>
      </c>
    </row>
    <row r="35" spans="1:8" ht="7.5" customHeight="1" thickBot="1" x14ac:dyDescent="0.25"/>
    <row r="36" spans="1:8" x14ac:dyDescent="0.2">
      <c r="A36" s="59" t="s">
        <v>69</v>
      </c>
      <c r="B36" s="60"/>
      <c r="C36" s="128"/>
      <c r="D36" s="132"/>
      <c r="E36" s="62"/>
      <c r="F36" s="61"/>
      <c r="G36" s="128" t="s">
        <v>10</v>
      </c>
      <c r="H36" s="129"/>
    </row>
    <row r="37" spans="1:8" ht="15" thickBot="1" x14ac:dyDescent="0.25">
      <c r="A37" s="63"/>
      <c r="B37" s="64"/>
      <c r="C37" s="67"/>
      <c r="D37" s="65"/>
      <c r="E37" s="65"/>
      <c r="F37" s="66"/>
      <c r="G37" s="65"/>
      <c r="H37" s="66"/>
    </row>
    <row r="38" spans="1:8" ht="15" thickBot="1" x14ac:dyDescent="0.25">
      <c r="A38" s="75"/>
      <c r="B38" s="76"/>
      <c r="C38" s="80"/>
      <c r="D38" s="78"/>
      <c r="E38" s="78"/>
      <c r="F38" s="77"/>
      <c r="G38" s="130">
        <f>A38*BasisDaten!F4</f>
        <v>0</v>
      </c>
      <c r="H38" s="131"/>
    </row>
    <row r="40" spans="1:8" x14ac:dyDescent="0.2">
      <c r="A40" s="54" t="s">
        <v>83</v>
      </c>
    </row>
    <row r="41" spans="1:8" ht="7.5" customHeight="1" thickBot="1" x14ac:dyDescent="0.25">
      <c r="A41" s="28"/>
    </row>
    <row r="42" spans="1:8" ht="15" customHeight="1" x14ac:dyDescent="0.2">
      <c r="A42" s="59" t="s">
        <v>20</v>
      </c>
      <c r="B42" s="60"/>
      <c r="C42" s="128" t="s">
        <v>81</v>
      </c>
      <c r="D42" s="129"/>
      <c r="E42" s="113"/>
      <c r="F42" s="114"/>
      <c r="G42" s="128" t="s">
        <v>10</v>
      </c>
      <c r="H42" s="129"/>
    </row>
    <row r="43" spans="1:8" ht="15" thickBot="1" x14ac:dyDescent="0.25">
      <c r="A43" s="63"/>
      <c r="B43" s="64"/>
      <c r="C43" s="65"/>
      <c r="D43" s="66"/>
      <c r="E43" s="65"/>
      <c r="F43" s="66"/>
      <c r="G43" s="65"/>
      <c r="H43" s="66"/>
    </row>
    <row r="44" spans="1:8" ht="15" customHeight="1" thickBot="1" x14ac:dyDescent="0.25">
      <c r="A44" s="111"/>
      <c r="B44" s="76"/>
      <c r="C44" s="133"/>
      <c r="D44" s="134"/>
      <c r="E44" s="78"/>
      <c r="F44" s="77"/>
      <c r="G44" s="130">
        <f>A44*C44</f>
        <v>0</v>
      </c>
      <c r="H44" s="131"/>
    </row>
    <row r="47" spans="1:8" ht="15" x14ac:dyDescent="0.25">
      <c r="A47" s="79" t="s">
        <v>96</v>
      </c>
      <c r="B47" s="79"/>
      <c r="C47" s="79"/>
      <c r="D47" s="79"/>
      <c r="E47" s="79"/>
      <c r="F47" s="79"/>
      <c r="G47" s="138">
        <f>G21+G26+G32+G38+G44</f>
        <v>0</v>
      </c>
      <c r="H47" s="138"/>
    </row>
    <row r="49" spans="1:8" x14ac:dyDescent="0.2">
      <c r="G49" s="137" t="s">
        <v>53</v>
      </c>
      <c r="H49" s="137"/>
    </row>
    <row r="52" spans="1:8" x14ac:dyDescent="0.2">
      <c r="A52" s="68">
        <f>Abrechnung!$S$8</f>
        <v>0</v>
      </c>
    </row>
    <row r="53" spans="1:8" x14ac:dyDescent="0.2">
      <c r="G53" s="137" t="s">
        <v>54</v>
      </c>
      <c r="H53" s="137"/>
    </row>
  </sheetData>
  <sheetProtection algorithmName="SHA-512" hashValue="bjFMoImx0nDsZyVZsmRHeUiZzDTXsVNbGKYJ/2xA6CuYDYcWXQxNEhwZlFCboRRbWLwbf/JGuC3phTV4Iqrcrg==" saltValue="iBLoSs9KAzhO8VXyX8d7Pw==" spinCount="100000" sheet="1" objects="1" scenarios="1" selectLockedCells="1"/>
  <mergeCells count="27">
    <mergeCell ref="C42:D42"/>
    <mergeCell ref="G42:H42"/>
    <mergeCell ref="C44:D44"/>
    <mergeCell ref="G44:H44"/>
    <mergeCell ref="C30:D30"/>
    <mergeCell ref="G30:H30"/>
    <mergeCell ref="G32:H32"/>
    <mergeCell ref="C36:D36"/>
    <mergeCell ref="G53:H53"/>
    <mergeCell ref="G36:H36"/>
    <mergeCell ref="G38:H38"/>
    <mergeCell ref="G47:H47"/>
    <mergeCell ref="G49:H49"/>
    <mergeCell ref="A10:B10"/>
    <mergeCell ref="C10:F10"/>
    <mergeCell ref="A12:B12"/>
    <mergeCell ref="C12:E12"/>
    <mergeCell ref="A14:B14"/>
    <mergeCell ref="C14:F14"/>
    <mergeCell ref="C19:D19"/>
    <mergeCell ref="G19:H19"/>
    <mergeCell ref="C21:D21"/>
    <mergeCell ref="G21:H21"/>
    <mergeCell ref="C26:D26"/>
    <mergeCell ref="G26:H26"/>
    <mergeCell ref="C24:D24"/>
    <mergeCell ref="G24:H24"/>
  </mergeCells>
  <phoneticPr fontId="17" type="noConversion"/>
  <conditionalFormatting sqref="A52">
    <cfRule type="cellIs" dxfId="67" priority="5" stopIfTrue="1" operator="greaterThan">
      <formula>1</formula>
    </cfRule>
  </conditionalFormatting>
  <conditionalFormatting sqref="A32 A38 A21 A26">
    <cfRule type="expression" dxfId="66" priority="6" stopIfTrue="1">
      <formula>A21=""</formula>
    </cfRule>
  </conditionalFormatting>
  <conditionalFormatting sqref="C10:F10 C14:F14">
    <cfRule type="expression" dxfId="65" priority="7" stopIfTrue="1">
      <formula>C10=""</formula>
    </cfRule>
  </conditionalFormatting>
  <conditionalFormatting sqref="E21 E26">
    <cfRule type="cellIs" dxfId="64" priority="9" stopIfTrue="1" operator="equal">
      <formula>0</formula>
    </cfRule>
  </conditionalFormatting>
  <conditionalFormatting sqref="C21:D21 C26:D26">
    <cfRule type="expression" dxfId="63" priority="14" stopIfTrue="1">
      <formula>A21="p"</formula>
    </cfRule>
    <cfRule type="cellIs" dxfId="62" priority="15" stopIfTrue="1" operator="greaterThanOrEqual">
      <formula>1</formula>
    </cfRule>
  </conditionalFormatting>
  <conditionalFormatting sqref="A44">
    <cfRule type="expression" dxfId="61" priority="1" stopIfTrue="1">
      <formula>A44=""</formula>
    </cfRule>
  </conditionalFormatting>
  <conditionalFormatting sqref="E44">
    <cfRule type="cellIs" dxfId="60" priority="2" stopIfTrue="1" operator="equal">
      <formula>0</formula>
    </cfRule>
  </conditionalFormatting>
  <conditionalFormatting sqref="C44:D44">
    <cfRule type="expression" dxfId="59" priority="3" stopIfTrue="1">
      <formula>A44="p"</formula>
    </cfRule>
    <cfRule type="cellIs" dxfId="58" priority="4" stopIfTrue="1" operator="greaterThanOrEqual">
      <formula>1</formula>
    </cfRule>
  </conditionalFormatting>
  <pageMargins left="0.74803149606299213" right="0.74803149606299213" top="0.78740157480314965" bottom="0.78740157480314965" header="0.51181102362204722" footer="0.51181102362204722"/>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25</vt:i4>
      </vt:variant>
    </vt:vector>
  </HeadingPairs>
  <TitlesOfParts>
    <vt:vector size="37" baseType="lpstr">
      <vt:lpstr>Abrechnung</vt:lpstr>
      <vt:lpstr>1. Jurymitglied</vt:lpstr>
      <vt:lpstr>2. Jurymitglied</vt:lpstr>
      <vt:lpstr>3. Jurymitglied</vt:lpstr>
      <vt:lpstr>Wettbewerbsleiter</vt:lpstr>
      <vt:lpstr>1. Punktrichter</vt:lpstr>
      <vt:lpstr>2. Punktrichter</vt:lpstr>
      <vt:lpstr>3. Punktrichter</vt:lpstr>
      <vt:lpstr>4. Punktrichter</vt:lpstr>
      <vt:lpstr>5. Punktrichter</vt:lpstr>
      <vt:lpstr>6. Punktrichter</vt:lpstr>
      <vt:lpstr>BasisDaten</vt:lpstr>
      <vt:lpstr>Anlass</vt:lpstr>
      <vt:lpstr>Auslandpauschale</vt:lpstr>
      <vt:lpstr>Datum</vt:lpstr>
      <vt:lpstr>'1. Jurymitglied'!Druckbereich</vt:lpstr>
      <vt:lpstr>'1. Punktrichter'!Druckbereich</vt:lpstr>
      <vt:lpstr>'2. Jurymitglied'!Druckbereich</vt:lpstr>
      <vt:lpstr>'2. Punktrichter'!Druckbereich</vt:lpstr>
      <vt:lpstr>'3. Jurymitglied'!Druckbereich</vt:lpstr>
      <vt:lpstr>'3. Punktrichter'!Druckbereich</vt:lpstr>
      <vt:lpstr>'4. Punktrichter'!Druckbereich</vt:lpstr>
      <vt:lpstr>'5. Punktrichter'!Druckbereich</vt:lpstr>
      <vt:lpstr>'6. Punktrichter'!Druckbereich</vt:lpstr>
      <vt:lpstr>Abrechnung!Druckbereich</vt:lpstr>
      <vt:lpstr>Wettbewerbsleiter!Druckbereich</vt:lpstr>
      <vt:lpstr>fachmesse</vt:lpstr>
      <vt:lpstr>HotelErsatz</vt:lpstr>
      <vt:lpstr>kmErsatz</vt:lpstr>
      <vt:lpstr>kmEsatz</vt:lpstr>
      <vt:lpstr>MahlzeitErsatz</vt:lpstr>
      <vt:lpstr>Modellflugplatz</vt:lpstr>
      <vt:lpstr>Reisepauschale</vt:lpstr>
      <vt:lpstr>Sparte</vt:lpstr>
      <vt:lpstr>SpeisenErsatz</vt:lpstr>
      <vt:lpstr>Verein</vt:lpstr>
      <vt:lpstr>Wettbewerbsleiter</vt:lpstr>
    </vt:vector>
  </TitlesOfParts>
  <Company>PAN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Abrechungsformular</dc:title>
  <dc:creator>SMV;Bernard Grandjean</dc:creator>
  <cp:lastModifiedBy>Nicolas</cp:lastModifiedBy>
  <cp:lastPrinted>2022-08-06T09:01:14Z</cp:lastPrinted>
  <dcterms:created xsi:type="dcterms:W3CDTF">2010-02-15T21:26:37Z</dcterms:created>
  <dcterms:modified xsi:type="dcterms:W3CDTF">2022-08-06T09:14:25Z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1033</vt:lpwstr>
  </property>
  <property fmtid="{D5CDD505-2E9C-101B-9397-08002B2CF9AE}" pid="3" name="Create_Backup">
    <vt:lpwstr>3</vt:lpwstr>
  </property>
  <property fmtid="{D5CDD505-2E9C-101B-9397-08002B2CF9AE}" pid="4" name="Workbook_Font">
    <vt:lpwstr>Frutiger 45 Light</vt:lpwstr>
  </property>
  <property fmtid="{D5CDD505-2E9C-101B-9397-08002B2CF9AE}" pid="5" name="Workbook_FontSize">
    <vt:lpwstr>10</vt:lpwstr>
  </property>
  <property fmtid="{D5CDD505-2E9C-101B-9397-08002B2CF9AE}" pid="6" name="Average_Translated">
    <vt:lpwstr>Average</vt:lpwstr>
  </property>
  <property fmtid="{D5CDD505-2E9C-101B-9397-08002B2CF9AE}" pid="7" name="Thick_Lines">
    <vt:lpwstr>0</vt:lpwstr>
  </property>
  <property fmtid="{D5CDD505-2E9C-101B-9397-08002B2CF9AE}" pid="8" name="Num_Categories_On_XAxis">
    <vt:lpwstr>6</vt:lpwstr>
  </property>
  <property fmtid="{D5CDD505-2E9C-101B-9397-08002B2CF9AE}" pid="9" name="Share_PX_Label">
    <vt:lpwstr>Stock Price</vt:lpwstr>
  </property>
  <property fmtid="{D5CDD505-2E9C-101B-9397-08002B2CF9AE}" pid="10" name="Volume_Label">
    <vt:lpwstr>Volume (000s)</vt:lpwstr>
  </property>
  <property fmtid="{D5CDD505-2E9C-101B-9397-08002B2CF9AE}" pid="11" name="Stock_Volume_XAxis_Label">
    <vt:lpwstr>Closing Date</vt:lpwstr>
  </property>
  <property fmtid="{D5CDD505-2E9C-101B-9397-08002B2CF9AE}" pid="12" name="Pie_Chart_Labels">
    <vt:lpwstr>-1</vt:lpwstr>
  </property>
  <property fmtid="{D5CDD505-2E9C-101B-9397-08002B2CF9AE}" pid="13" name="Pie_Chart_Legend">
    <vt:lpwstr>0</vt:lpwstr>
  </property>
  <property fmtid="{D5CDD505-2E9C-101B-9397-08002B2CF9AE}" pid="14" name="Annotation_Add_Date">
    <vt:lpwstr>-1</vt:lpwstr>
  </property>
  <property fmtid="{D5CDD505-2E9C-101B-9397-08002B2CF9AE}" pid="15" name="Annotation_Date_Bold">
    <vt:lpwstr>-1</vt:lpwstr>
  </property>
  <property fmtid="{D5CDD505-2E9C-101B-9397-08002B2CF9AE}" pid="16" name="Annotation_Date_Format">
    <vt:lpwstr>F1</vt:lpwstr>
  </property>
  <property fmtid="{D5CDD505-2E9C-101B-9397-08002B2CF9AE}" pid="17" name="Chart_Format">
    <vt:lpwstr>1</vt:lpwstr>
  </property>
</Properties>
</file>